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наше" sheetId="1" r:id="rId1"/>
  </sheets>
  <definedNames/>
  <calcPr fullCalcOnLoad="1"/>
</workbook>
</file>

<file path=xl/sharedStrings.xml><?xml version="1.0" encoding="utf-8"?>
<sst xmlns="http://schemas.openxmlformats.org/spreadsheetml/2006/main" count="1249" uniqueCount="451">
  <si>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</si>
  <si>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</si>
  <si>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</si>
  <si>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</si>
  <si>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</si>
  <si>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</si>
  <si>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</si>
  <si>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</si>
  <si>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угл, г</t>
  </si>
  <si>
    <t>ЭЦ, кал</t>
  </si>
  <si>
    <t>С</t>
  </si>
  <si>
    <t>B1</t>
  </si>
  <si>
    <t>А (мкг рет.экв.)</t>
  </si>
  <si>
    <t>Е (мг. Ток. Экв)</t>
  </si>
  <si>
    <t>минералы, мг</t>
  </si>
  <si>
    <t>витамины, мг</t>
  </si>
  <si>
    <t>Ca</t>
  </si>
  <si>
    <t>P</t>
  </si>
  <si>
    <t>Mg</t>
  </si>
  <si>
    <t>Fe</t>
  </si>
  <si>
    <t>200/5</t>
  </si>
  <si>
    <t>вода питьевая</t>
  </si>
  <si>
    <t>молоко питьевое</t>
  </si>
  <si>
    <t>соль йодированная</t>
  </si>
  <si>
    <t>сахар</t>
  </si>
  <si>
    <t>масло сливочное</t>
  </si>
  <si>
    <t>бутерброд с маслом (№1-2004)</t>
  </si>
  <si>
    <t>хлеб пшеничный</t>
  </si>
  <si>
    <t>какао с молоком (№642-1996)</t>
  </si>
  <si>
    <t>хлеб ржаной</t>
  </si>
  <si>
    <t>обед</t>
  </si>
  <si>
    <t>100/5</t>
  </si>
  <si>
    <t>огурцы свежие парниковые</t>
  </si>
  <si>
    <t>или огурцы свежие грунтовые</t>
  </si>
  <si>
    <t>масло растительное на полив при подаче</t>
  </si>
  <si>
    <t>картофель - 01.09.-31 10-25%</t>
  </si>
  <si>
    <t>01.03.-40%</t>
  </si>
  <si>
    <t>морковь до 01.01-20%</t>
  </si>
  <si>
    <t>лук репчатый</t>
  </si>
  <si>
    <t>сметана</t>
  </si>
  <si>
    <t>мука пшеничная</t>
  </si>
  <si>
    <t>изюм</t>
  </si>
  <si>
    <t>фрукт</t>
  </si>
  <si>
    <t>итого:</t>
  </si>
  <si>
    <t>2 день</t>
  </si>
  <si>
    <t>творог</t>
  </si>
  <si>
    <t>яйцо куриное</t>
  </si>
  <si>
    <t>молоко сгущеное с сахаром</t>
  </si>
  <si>
    <t>сыр</t>
  </si>
  <si>
    <t>огурцы свежие грунтовые</t>
  </si>
  <si>
    <t>или огурцы свежие парниковые</t>
  </si>
  <si>
    <t>говядина 1 категории</t>
  </si>
  <si>
    <t xml:space="preserve">или гуляш - полуфабрикат промышленного производства </t>
  </si>
  <si>
    <t>или говядина полуфабрикат</t>
  </si>
  <si>
    <t>01.01.-29.02.-35%</t>
  </si>
  <si>
    <t>01.03-40%</t>
  </si>
  <si>
    <t>с 01.01.-25%</t>
  </si>
  <si>
    <t>с 01.01-25%</t>
  </si>
  <si>
    <t xml:space="preserve">фрукт </t>
  </si>
  <si>
    <t>3 день</t>
  </si>
  <si>
    <t>Омлет натуральный с маслом, подгарнировкой (р.340-2004)</t>
  </si>
  <si>
    <t>или молоко концентрированное</t>
  </si>
  <si>
    <t>или молоко сухое</t>
  </si>
  <si>
    <t>вода кипяченая для концентрированного молока</t>
  </si>
  <si>
    <t>вода кипяченая для сухого молока</t>
  </si>
  <si>
    <t>20/5/10</t>
  </si>
  <si>
    <t>чай с молоком (№630-1996)</t>
  </si>
  <si>
    <t>чай-заварка</t>
  </si>
  <si>
    <t>масло растительное</t>
  </si>
  <si>
    <t xml:space="preserve">сок фруктовый или сок с содержанием витаминов и минералов </t>
  </si>
  <si>
    <t>4 день</t>
  </si>
  <si>
    <t>30/10</t>
  </si>
  <si>
    <t>чай с сахаром (№685-2004)</t>
  </si>
  <si>
    <t xml:space="preserve">обед </t>
  </si>
  <si>
    <t>01.01.-29.02-35%</t>
  </si>
  <si>
    <t>курица потрошеная 1 категории</t>
  </si>
  <si>
    <t>крупа рисовая</t>
  </si>
  <si>
    <t>компот из кураги + витамин С (№638-2004)</t>
  </si>
  <si>
    <t>курага</t>
  </si>
  <si>
    <t>фрукт (подсчитана средняя пищевая ценность яблок, груш, апельсин, бананов, слив, абрикосов, персиков)</t>
  </si>
  <si>
    <t xml:space="preserve">5 день </t>
  </si>
  <si>
    <t>каша манная жидкая с маслом (№311-2004)</t>
  </si>
  <si>
    <t xml:space="preserve">крупа манная </t>
  </si>
  <si>
    <t>свекла до 01.01.-20%</t>
  </si>
  <si>
    <t>01.11.-31.12-30%</t>
  </si>
  <si>
    <t>12</t>
  </si>
  <si>
    <t>10</t>
  </si>
  <si>
    <t>6</t>
  </si>
  <si>
    <t>2,6</t>
  </si>
  <si>
    <t>5</t>
  </si>
  <si>
    <t>0,5</t>
  </si>
  <si>
    <t>горбуша потрошенная с головой (филе с кожей без кости)</t>
  </si>
  <si>
    <t>92</t>
  </si>
  <si>
    <t>или минтай потрошенный обезглавленный (филе с кожей без кости)</t>
  </si>
  <si>
    <t>4</t>
  </si>
  <si>
    <t>8</t>
  </si>
  <si>
    <t>картофельное пюре (р.520-2004)</t>
  </si>
  <si>
    <t>165</t>
  </si>
  <si>
    <t>5,3</t>
  </si>
  <si>
    <t>149</t>
  </si>
  <si>
    <t>0,07</t>
  </si>
  <si>
    <t>15</t>
  </si>
  <si>
    <t>200</t>
  </si>
  <si>
    <t>0,7</t>
  </si>
  <si>
    <t>0,3</t>
  </si>
  <si>
    <t>90</t>
  </si>
  <si>
    <t>68</t>
  </si>
  <si>
    <t>0,01</t>
  </si>
  <si>
    <t>0</t>
  </si>
  <si>
    <t>2,8</t>
  </si>
  <si>
    <t>22</t>
  </si>
  <si>
    <t>150</t>
  </si>
  <si>
    <t>1,6</t>
  </si>
  <si>
    <t>14</t>
  </si>
  <si>
    <t>65</t>
  </si>
  <si>
    <t>17,31</t>
  </si>
  <si>
    <t>0,35</t>
  </si>
  <si>
    <t>103,85</t>
  </si>
  <si>
    <t>63,46</t>
  </si>
  <si>
    <t>23,08</t>
  </si>
  <si>
    <t>0,58</t>
  </si>
  <si>
    <t>20</t>
  </si>
  <si>
    <t>0,2</t>
  </si>
  <si>
    <t>39</t>
  </si>
  <si>
    <t>0,02</t>
  </si>
  <si>
    <t>0,03</t>
  </si>
  <si>
    <t>13</t>
  </si>
  <si>
    <t>6 день</t>
  </si>
  <si>
    <t>117</t>
  </si>
  <si>
    <t>15,8</t>
  </si>
  <si>
    <t>30</t>
  </si>
  <si>
    <t>2</t>
  </si>
  <si>
    <t>1</t>
  </si>
  <si>
    <t>130</t>
  </si>
  <si>
    <t>1,5</t>
  </si>
  <si>
    <t>10,6</t>
  </si>
  <si>
    <t>0,1</t>
  </si>
  <si>
    <t>3,3</t>
  </si>
  <si>
    <t>17</t>
  </si>
  <si>
    <t>0,16</t>
  </si>
  <si>
    <t>3,5</t>
  </si>
  <si>
    <t>15,5</t>
  </si>
  <si>
    <t>4,1</t>
  </si>
  <si>
    <t>0,29</t>
  </si>
  <si>
    <t>27</t>
  </si>
  <si>
    <t>0,6</t>
  </si>
  <si>
    <t>1,1</t>
  </si>
  <si>
    <t>5,2</t>
  </si>
  <si>
    <t>0,9</t>
  </si>
  <si>
    <t>95</t>
  </si>
  <si>
    <t>7</t>
  </si>
  <si>
    <t>7,8</t>
  </si>
  <si>
    <t>40</t>
  </si>
  <si>
    <t>макаронные изделия</t>
  </si>
  <si>
    <t>16</t>
  </si>
  <si>
    <t>50</t>
  </si>
  <si>
    <t>3</t>
  </si>
  <si>
    <t>18,5</t>
  </si>
  <si>
    <t>77</t>
  </si>
  <si>
    <t xml:space="preserve">7 день </t>
  </si>
  <si>
    <t>25</t>
  </si>
  <si>
    <t>160</t>
  </si>
  <si>
    <t>2,3</t>
  </si>
  <si>
    <t>8,3</t>
  </si>
  <si>
    <t>14,5</t>
  </si>
  <si>
    <t>142</t>
  </si>
  <si>
    <t>57,82</t>
  </si>
  <si>
    <t>0,43</t>
  </si>
  <si>
    <t>7,06</t>
  </si>
  <si>
    <t>20,97</t>
  </si>
  <si>
    <t>4,12</t>
  </si>
  <si>
    <t>0,34</t>
  </si>
  <si>
    <t>59</t>
  </si>
  <si>
    <t>1,4</t>
  </si>
  <si>
    <t>109</t>
  </si>
  <si>
    <t>0,06</t>
  </si>
  <si>
    <t>0,4</t>
  </si>
  <si>
    <t>5,5</t>
  </si>
  <si>
    <t>51</t>
  </si>
  <si>
    <t>2,7</t>
  </si>
  <si>
    <t>80</t>
  </si>
  <si>
    <t>5,1</t>
  </si>
  <si>
    <t xml:space="preserve">лимонная кислота </t>
  </si>
  <si>
    <t>100</t>
  </si>
  <si>
    <t>67</t>
  </si>
  <si>
    <t>биточки по-белорусски с маслом (р.467-2004)</t>
  </si>
  <si>
    <t>капуста тушеная (№534-2004)</t>
  </si>
  <si>
    <t>4,6</t>
  </si>
  <si>
    <t>11</t>
  </si>
  <si>
    <t>9</t>
  </si>
  <si>
    <t>23</t>
  </si>
  <si>
    <t>82</t>
  </si>
  <si>
    <t>9,8</t>
  </si>
  <si>
    <t>8 день</t>
  </si>
  <si>
    <t>180</t>
  </si>
  <si>
    <t xml:space="preserve">творог </t>
  </si>
  <si>
    <t>ванилин</t>
  </si>
  <si>
    <t>3,9</t>
  </si>
  <si>
    <t>108</t>
  </si>
  <si>
    <t>12,2</t>
  </si>
  <si>
    <t>102</t>
  </si>
  <si>
    <t>79</t>
  </si>
  <si>
    <t>5,9</t>
  </si>
  <si>
    <t>4,8</t>
  </si>
  <si>
    <t>35,2</t>
  </si>
  <si>
    <t>208</t>
  </si>
  <si>
    <t>29,3</t>
  </si>
  <si>
    <t>70</t>
  </si>
  <si>
    <t>8,2</t>
  </si>
  <si>
    <t>9 день</t>
  </si>
  <si>
    <t>22,3</t>
  </si>
  <si>
    <t>8,9</t>
  </si>
  <si>
    <t>110,5</t>
  </si>
  <si>
    <t>24,4</t>
  </si>
  <si>
    <t>1,90</t>
  </si>
  <si>
    <t>19,4</t>
  </si>
  <si>
    <t>126</t>
  </si>
  <si>
    <t>какао-порошок</t>
  </si>
  <si>
    <t xml:space="preserve">10 день </t>
  </si>
  <si>
    <t>чай заварка</t>
  </si>
  <si>
    <t>4,2</t>
  </si>
  <si>
    <t>86</t>
  </si>
  <si>
    <t>крупа гречневая</t>
  </si>
  <si>
    <t xml:space="preserve">кисель из концентрата на натуральных плодово-ягодных экстрактах (без искуственных ароматизаторов и красителей </t>
  </si>
  <si>
    <t>136</t>
  </si>
  <si>
    <t>159,1</t>
  </si>
  <si>
    <t>102,35</t>
  </si>
  <si>
    <t>0,25</t>
  </si>
  <si>
    <t>8,5</t>
  </si>
  <si>
    <t>63</t>
  </si>
  <si>
    <t>1,3</t>
  </si>
  <si>
    <t>250</t>
  </si>
  <si>
    <t>29</t>
  </si>
  <si>
    <t>223</t>
  </si>
  <si>
    <t>какао -порошок</t>
  </si>
  <si>
    <t>28,2</t>
  </si>
  <si>
    <t>162</t>
  </si>
  <si>
    <t>189</t>
  </si>
  <si>
    <t>202</t>
  </si>
  <si>
    <t>морковь - до 01.01.-20%</t>
  </si>
  <si>
    <t>34,4</t>
  </si>
  <si>
    <t>47</t>
  </si>
  <si>
    <t>24</t>
  </si>
  <si>
    <t>или крупа манная</t>
  </si>
  <si>
    <t>127</t>
  </si>
  <si>
    <t>114</t>
  </si>
  <si>
    <t>115</t>
  </si>
  <si>
    <t>Примерное 10-ти дневное МЕНЮ для "Тугаловская ООШ"-филиал МАОУ "СОШ п. Демьянка" Уватского мунципального района</t>
  </si>
  <si>
    <t>Пудинг со сгущенным молоком (№362-2004)</t>
  </si>
  <si>
    <t>сухари</t>
  </si>
  <si>
    <t>масса пудинга</t>
  </si>
  <si>
    <t>бутерброд с маслом с сыром (№1-2004)</t>
  </si>
  <si>
    <t>20/20/5</t>
  </si>
  <si>
    <t>батон пшеничный</t>
  </si>
  <si>
    <t>нарезка овощная (1996)</t>
  </si>
  <si>
    <t>курица запеченая под соусом (494,595-2004)</t>
  </si>
  <si>
    <t>соус молочный</t>
  </si>
  <si>
    <t>гречка вязкая с подгарнировкой (№ 302-2004)</t>
  </si>
  <si>
    <t>165/15</t>
  </si>
  <si>
    <t>кукуруза консервированная (после термической обработки)</t>
  </si>
  <si>
    <t>или горошек зеленый консервированный (после термической обработки)</t>
  </si>
  <si>
    <t>или помидор свежий парниковый</t>
  </si>
  <si>
    <t>или помидор свежий грунтовый</t>
  </si>
  <si>
    <t>хлеб ржаной или хлеб ржаной с содержанием витаминов и минералов</t>
  </si>
  <si>
    <t xml:space="preserve">хлеб пшеничный или хлеб пшеничный с содержанием витаминов и минералов </t>
  </si>
  <si>
    <t>каша рисовая жидкая с маслом (№ 311-2004)</t>
  </si>
  <si>
    <t xml:space="preserve">бутерброд с маслом </t>
  </si>
  <si>
    <t>20/5</t>
  </si>
  <si>
    <t>свекольник с мясными фрикадельками, со сметаной (№34-2004, Пермь)</t>
  </si>
  <si>
    <t>200/16/5</t>
  </si>
  <si>
    <t>01.11.-31.12.30%</t>
  </si>
  <si>
    <t>морковь до 01.01.20%</t>
  </si>
  <si>
    <t>томатное пюре (без консервантов и красителей)</t>
  </si>
  <si>
    <t>фрикадельки</t>
  </si>
  <si>
    <t>или фарш пром.производства</t>
  </si>
  <si>
    <t>или говядина п/ф</t>
  </si>
  <si>
    <t>кисель из концентрата (648-2004)</t>
  </si>
  <si>
    <t xml:space="preserve">бутерброд с сыром </t>
  </si>
  <si>
    <t>20/20</t>
  </si>
  <si>
    <t xml:space="preserve">Суп молочный с макаронными изделиями (№ 160-2004) </t>
  </si>
  <si>
    <t>яйцо куриное отварное (337-2004)</t>
  </si>
  <si>
    <t>салат из белокачанной капусты (№ 23-2004)</t>
  </si>
  <si>
    <t>капуста белокачанная свежая</t>
  </si>
  <si>
    <t>лук зеленый или морковь</t>
  </si>
  <si>
    <t>жаркое по -домашнему (394-1996)</t>
  </si>
  <si>
    <t xml:space="preserve">или говядина гуляш </t>
  </si>
  <si>
    <t>или говядина п\ф</t>
  </si>
  <si>
    <t>бутерброд с повидлом</t>
  </si>
  <si>
    <t>лапшевник с творогом с маслом (№278-1996)</t>
  </si>
  <si>
    <t>какао с молоком (№ 642-1996)</t>
  </si>
  <si>
    <t>молоко-питьевое</t>
  </si>
  <si>
    <t>нарезка из всежих огурцов (1996)</t>
  </si>
  <si>
    <t>Рыба, тушеная в томате с овощами (№309-1996)</t>
  </si>
  <si>
    <t>90/50</t>
  </si>
  <si>
    <t>батон пшеничный или хлеб пшеничный с содержанием витаминов и минералов</t>
  </si>
  <si>
    <t xml:space="preserve">суп лапша-домашняя на курином бульене (№148-2004) </t>
  </si>
  <si>
    <t>лапша-домашняя</t>
  </si>
  <si>
    <t>или макаронные изделия промышленного производства</t>
  </si>
  <si>
    <t>компот из свежих фруктов (№631-2004)</t>
  </si>
  <si>
    <t xml:space="preserve">яблоки свежие   </t>
  </si>
  <si>
    <t>45,4</t>
  </si>
  <si>
    <t>или груши свежие</t>
  </si>
  <si>
    <t>44,4</t>
  </si>
  <si>
    <t>или слива или персики</t>
  </si>
  <si>
    <t>или абрикосы</t>
  </si>
  <si>
    <t>46,6</t>
  </si>
  <si>
    <t>41,1</t>
  </si>
  <si>
    <t>120,5</t>
  </si>
  <si>
    <t>16,9</t>
  </si>
  <si>
    <t xml:space="preserve">хлеб пшеничный  </t>
  </si>
  <si>
    <t>масса омлета</t>
  </si>
  <si>
    <t>овощи свежие на подгарнировку</t>
  </si>
  <si>
    <t xml:space="preserve">или кукуруза консервированная (после термической обработки) </t>
  </si>
  <si>
    <t>бутерброт с джемом или повидлом (№1-2004)</t>
  </si>
  <si>
    <t>30/15</t>
  </si>
  <si>
    <t>джем или повидло</t>
  </si>
  <si>
    <t>90/5</t>
  </si>
  <si>
    <t>16,8</t>
  </si>
  <si>
    <t>41,6</t>
  </si>
  <si>
    <t>82,5</t>
  </si>
  <si>
    <t>56</t>
  </si>
  <si>
    <t>237</t>
  </si>
  <si>
    <t>каша "Дружба" с маслом сливочным (№ 92-2001, Пермь)</t>
  </si>
  <si>
    <t>крупа пшенная</t>
  </si>
  <si>
    <t>98</t>
  </si>
  <si>
    <t>34</t>
  </si>
  <si>
    <t>картофель</t>
  </si>
  <si>
    <t>0,55</t>
  </si>
  <si>
    <t>20,96</t>
  </si>
  <si>
    <t>98,35</t>
  </si>
  <si>
    <t>11,25</t>
  </si>
  <si>
    <t>1,45</t>
  </si>
  <si>
    <t>макаронные изделия отварные с овощами на подгарнировку (р. 516-2004)</t>
  </si>
  <si>
    <t>180/50</t>
  </si>
  <si>
    <t>8,6</t>
  </si>
  <si>
    <t>9,5</t>
  </si>
  <si>
    <t>помидор свежий грунтовый</t>
  </si>
  <si>
    <t>компот из кураги (№638-2004)</t>
  </si>
  <si>
    <t>20,4</t>
  </si>
  <si>
    <t>суфле творожное со сгущеным молоком (№ 362-2004)</t>
  </si>
  <si>
    <t>35</t>
  </si>
  <si>
    <t>396</t>
  </si>
  <si>
    <t>249,5</t>
  </si>
  <si>
    <t>258</t>
  </si>
  <si>
    <t>33,6</t>
  </si>
  <si>
    <t>сгущеное молоко</t>
  </si>
  <si>
    <t>60</t>
  </si>
  <si>
    <t>19,2</t>
  </si>
  <si>
    <t>133</t>
  </si>
  <si>
    <t>18,7</t>
  </si>
  <si>
    <t>или говядина гуляш</t>
  </si>
  <si>
    <t>томатное пюре (без консервантов и растителей</t>
  </si>
  <si>
    <t>15,1</t>
  </si>
  <si>
    <t xml:space="preserve">хлеб пшеничный   </t>
  </si>
  <si>
    <t>каша гречневая с маслом (№ 302-2004)</t>
  </si>
  <si>
    <t>34,2</t>
  </si>
  <si>
    <t>261</t>
  </si>
  <si>
    <t>56,6</t>
  </si>
  <si>
    <t>163,3</t>
  </si>
  <si>
    <t>93,7</t>
  </si>
  <si>
    <t>яйцо куриное отварное (№337-2004)</t>
  </si>
  <si>
    <t xml:space="preserve">батон или хлеб пшеничный с содержанием витаминов и минералов </t>
  </si>
  <si>
    <t>03</t>
  </si>
  <si>
    <t>19,3</t>
  </si>
  <si>
    <t>94</t>
  </si>
  <si>
    <t>чай - заварка</t>
  </si>
  <si>
    <t>нарезка овощная с маслом растительным (1996)</t>
  </si>
  <si>
    <t>томатное пюре без консервантов и красителей</t>
  </si>
  <si>
    <t xml:space="preserve">бутерброд с повидлом </t>
  </si>
  <si>
    <t>повидло</t>
  </si>
  <si>
    <t xml:space="preserve">батон пшеничный </t>
  </si>
  <si>
    <t>каша пшеничная жидкая с маслом (№311-2004)</t>
  </si>
  <si>
    <t>крупа пшеничная</t>
  </si>
  <si>
    <t>01</t>
  </si>
  <si>
    <t>15,4</t>
  </si>
  <si>
    <t>53,2</t>
  </si>
  <si>
    <t>6,1</t>
  </si>
  <si>
    <t>44</t>
  </si>
  <si>
    <t xml:space="preserve">морковь  </t>
  </si>
  <si>
    <t>лук зеленый ии репчатый</t>
  </si>
  <si>
    <t>15,6</t>
  </si>
  <si>
    <t>139,9</t>
  </si>
  <si>
    <t>113</t>
  </si>
  <si>
    <t>23,2</t>
  </si>
  <si>
    <t>завтрак     (ОВЗ)</t>
  </si>
  <si>
    <t>0.9</t>
  </si>
  <si>
    <t>0.3</t>
  </si>
  <si>
    <t>компот из сухофруктов  (№638-2004)</t>
  </si>
  <si>
    <t>сухофрукты</t>
  </si>
  <si>
    <t>0.1</t>
  </si>
  <si>
    <t>бутерброд с сыром</t>
  </si>
  <si>
    <r>
      <t xml:space="preserve">завтрак     </t>
    </r>
    <r>
      <rPr>
        <b/>
        <sz val="14"/>
        <color indexed="8"/>
        <rFont val="Times New Roman"/>
        <family val="1"/>
      </rPr>
      <t>(ОВЗ)</t>
    </r>
  </si>
  <si>
    <r>
      <t xml:space="preserve">завтрак  </t>
    </r>
    <r>
      <rPr>
        <b/>
        <sz val="14"/>
        <color indexed="8"/>
        <rFont val="Times New Roman"/>
        <family val="1"/>
      </rPr>
      <t xml:space="preserve"> (ОВЗ)</t>
    </r>
  </si>
  <si>
    <r>
      <t xml:space="preserve">Завтрак    </t>
    </r>
    <r>
      <rPr>
        <b/>
        <sz val="14"/>
        <color indexed="8"/>
        <rFont val="Times New Roman"/>
        <family val="1"/>
      </rPr>
      <t xml:space="preserve"> (ОВЗ)</t>
    </r>
  </si>
  <si>
    <r>
      <t xml:space="preserve">завтрак  </t>
    </r>
    <r>
      <rPr>
        <b/>
        <sz val="14"/>
        <color indexed="8"/>
        <rFont val="Times New Roman"/>
        <family val="1"/>
      </rPr>
      <t xml:space="preserve">   (ОВЗ)</t>
    </r>
  </si>
  <si>
    <t>Чай с сахором (№692-2004)</t>
  </si>
  <si>
    <t>заварка</t>
  </si>
  <si>
    <t>йогурт (ид.уп.)</t>
  </si>
  <si>
    <t>бутерброд с сыром и маслом (№ 10,11-2004)</t>
  </si>
  <si>
    <t>134</t>
  </si>
  <si>
    <t>масло</t>
  </si>
  <si>
    <r>
      <t xml:space="preserve">завтрак   </t>
    </r>
    <r>
      <rPr>
        <b/>
        <sz val="14"/>
        <color indexed="8"/>
        <rFont val="Times New Roman"/>
        <family val="1"/>
      </rPr>
      <t>(ОВЗ)</t>
    </r>
  </si>
  <si>
    <t>фрук</t>
  </si>
  <si>
    <t>2,9</t>
  </si>
  <si>
    <t>0,8</t>
  </si>
  <si>
    <t>41</t>
  </si>
  <si>
    <t>183</t>
  </si>
  <si>
    <t>салат из свежей капусты  (29-1996)</t>
  </si>
  <si>
    <t>капуста</t>
  </si>
  <si>
    <t>кампот из кураги (№685-2004)</t>
  </si>
  <si>
    <r>
      <t xml:space="preserve">завтрак    </t>
    </r>
    <r>
      <rPr>
        <b/>
        <sz val="14"/>
        <color indexed="8"/>
        <rFont val="Times New Roman"/>
        <family val="1"/>
      </rPr>
      <t>(ОВЗ)</t>
    </r>
  </si>
  <si>
    <t>кондитрское изделие</t>
  </si>
  <si>
    <t>2,4</t>
  </si>
  <si>
    <t>фрут</t>
  </si>
  <si>
    <t>кура отварная</t>
  </si>
  <si>
    <t>10,5</t>
  </si>
  <si>
    <t>128</t>
  </si>
  <si>
    <t>кура</t>
  </si>
  <si>
    <t xml:space="preserve">компот из сухофруктов </t>
  </si>
  <si>
    <t>23,1</t>
  </si>
  <si>
    <t>сухофрукы</t>
  </si>
  <si>
    <r>
      <t xml:space="preserve">завтрак    </t>
    </r>
    <r>
      <rPr>
        <b/>
        <sz val="14"/>
        <color indexed="8"/>
        <rFont val="Times New Roman"/>
        <family val="1"/>
      </rPr>
      <t xml:space="preserve"> (ОВЗ)</t>
    </r>
  </si>
  <si>
    <t>рассольник со сметаной и мясом</t>
  </si>
  <si>
    <t>крупа перловая</t>
  </si>
  <si>
    <t>огурцы сол.</t>
  </si>
  <si>
    <t>250/8/5</t>
  </si>
  <si>
    <t>3,84</t>
  </si>
  <si>
    <t>12,48</t>
  </si>
  <si>
    <t>113,6</t>
  </si>
  <si>
    <t>бутерброд с маслом</t>
  </si>
  <si>
    <t>йогурт (ид. Уп.)</t>
  </si>
  <si>
    <t>тефтели в соусе</t>
  </si>
  <si>
    <t>Рис препущенный с овощами на подгорнировку</t>
  </si>
  <si>
    <t>150/15</t>
  </si>
  <si>
    <t xml:space="preserve">рис </t>
  </si>
  <si>
    <t>помидоры свежие</t>
  </si>
  <si>
    <t>огурцы свежие</t>
  </si>
  <si>
    <t>бутерброд горячий с сыром  (№10,11-2004)</t>
  </si>
  <si>
    <t>9,0</t>
  </si>
  <si>
    <t>1,0</t>
  </si>
  <si>
    <t>19,0</t>
  </si>
  <si>
    <t>суп с рыбными консервами</t>
  </si>
  <si>
    <t>масо сливочное</t>
  </si>
  <si>
    <t>рыбные консервы</t>
  </si>
  <si>
    <t>32</t>
  </si>
  <si>
    <t>200/40</t>
  </si>
  <si>
    <t>9,2</t>
  </si>
  <si>
    <t>5,0</t>
  </si>
  <si>
    <t>14,9</t>
  </si>
  <si>
    <t>компот из свежих фруктов   (№638-2004)</t>
  </si>
  <si>
    <t>фрукты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</si>
</sst>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0" fontId="43" fillId="0" borderId="11" xfId="0" applyFont="1" applyBorder="1" applyAlignment="1">
      <alignment horizontal="center" wrapText="1"/>
    </xf>
    <xf numFmtId="49" fontId="44" fillId="0" borderId="10" xfId="0" applyNumberFormat="1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wrapText="1"/>
    </xf>
    <xf numFmtId="0" fontId="46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49" fontId="43" fillId="0" borderId="11" xfId="0" applyNumberFormat="1" applyFont="1" applyBorder="1" applyAlignment="1">
      <alignment wrapText="1"/>
    </xf>
    <xf numFmtId="49" fontId="43" fillId="0" borderId="13" xfId="0" applyNumberFormat="1" applyFont="1" applyBorder="1" applyAlignment="1">
      <alignment wrapText="1"/>
    </xf>
    <xf numFmtId="49" fontId="44" fillId="0" borderId="10" xfId="0" applyNumberFormat="1" applyFont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top" wrapText="1"/>
    </xf>
    <xf numFmtId="0" fontId="43" fillId="0" borderId="13" xfId="0" applyFont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wrapText="1"/>
    </xf>
    <xf numFmtId="165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wrapText="1"/>
    </xf>
    <xf numFmtId="2" fontId="44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2" fontId="43" fillId="0" borderId="10" xfId="0" applyNumberFormat="1" applyFont="1" applyBorder="1" applyAlignment="1">
      <alignment wrapText="1"/>
    </xf>
    <xf numFmtId="49" fontId="44" fillId="0" borderId="10" xfId="0" applyNumberFormat="1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49" fontId="44" fillId="0" borderId="11" xfId="0" applyNumberFormat="1" applyFont="1" applyBorder="1" applyAlignment="1">
      <alignment horizontal="center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2" xfId="0" applyNumberFormat="1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wrapText="1"/>
    </xf>
    <xf numFmtId="49" fontId="44" fillId="0" borderId="13" xfId="0" applyNumberFormat="1" applyFont="1" applyBorder="1" applyAlignment="1">
      <alignment horizontal="center" wrapText="1"/>
    </xf>
    <xf numFmtId="49" fontId="44" fillId="0" borderId="12" xfId="0" applyNumberFormat="1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7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3"/>
  <sheetViews>
    <sheetView tabSelected="1" zoomScale="70" zoomScaleNormal="70" zoomScalePageLayoutView="0" workbookViewId="0" topLeftCell="A502">
      <selection activeCell="X17" sqref="X17"/>
    </sheetView>
  </sheetViews>
  <sheetFormatPr defaultColWidth="9.140625" defaultRowHeight="15"/>
  <cols>
    <col min="1" max="1" width="20.00390625" style="1" customWidth="1"/>
    <col min="2" max="2" width="10.00390625" style="1" bestFit="1" customWidth="1"/>
    <col min="3" max="3" width="9.140625" style="1" customWidth="1"/>
    <col min="4" max="4" width="11.28125" style="1" bestFit="1" customWidth="1"/>
    <col min="5" max="16384" width="9.140625" style="1" customWidth="1"/>
  </cols>
  <sheetData>
    <row r="1" spans="1:16" ht="15.75">
      <c r="A1" s="77" t="s">
        <v>247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5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47.25" customHeight="1">
      <c r="A3" s="51" t="s">
        <v>1</v>
      </c>
      <c r="B3" s="51" t="s">
        <v>2</v>
      </c>
      <c r="C3" s="51" t="s">
        <v>3</v>
      </c>
      <c r="D3" s="61" t="s">
        <v>4</v>
      </c>
      <c r="E3" s="62"/>
      <c r="F3" s="62"/>
      <c r="G3" s="62"/>
      <c r="H3" s="63"/>
      <c r="I3" s="61" t="s">
        <v>15</v>
      </c>
      <c r="J3" s="62"/>
      <c r="K3" s="62"/>
      <c r="L3" s="63"/>
      <c r="M3" s="61" t="s">
        <v>14</v>
      </c>
      <c r="N3" s="62"/>
      <c r="O3" s="62"/>
      <c r="P3" s="63"/>
    </row>
    <row r="4" spans="1:16" ht="47.25">
      <c r="A4" s="52"/>
      <c r="B4" s="52"/>
      <c r="C4" s="52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16</v>
      </c>
      <c r="N4" s="3" t="s">
        <v>17</v>
      </c>
      <c r="O4" s="3" t="s">
        <v>18</v>
      </c>
      <c r="P4" s="3" t="s">
        <v>19</v>
      </c>
    </row>
    <row r="5" spans="1:16" ht="15.75">
      <c r="A5" s="72" t="s">
        <v>384</v>
      </c>
      <c r="B5" s="72"/>
      <c r="C5" s="72"/>
      <c r="D5" s="72"/>
      <c r="E5" s="8">
        <f aca="true" t="shared" si="0" ref="E5:P5">E6+E20+E24</f>
        <v>29.8</v>
      </c>
      <c r="F5" s="8">
        <f t="shared" si="0"/>
        <v>26.599999999999998</v>
      </c>
      <c r="G5" s="8">
        <f t="shared" si="0"/>
        <v>72.5</v>
      </c>
      <c r="H5" s="8">
        <f t="shared" si="0"/>
        <v>648</v>
      </c>
      <c r="I5" s="8">
        <f t="shared" si="0"/>
        <v>0.4</v>
      </c>
      <c r="J5" s="8">
        <f t="shared" si="0"/>
        <v>0.1</v>
      </c>
      <c r="K5" s="8">
        <f t="shared" si="0"/>
        <v>159.9</v>
      </c>
      <c r="L5" s="8">
        <f t="shared" si="0"/>
        <v>0.8</v>
      </c>
      <c r="M5" s="8">
        <f t="shared" si="0"/>
        <v>402.9</v>
      </c>
      <c r="N5" s="8">
        <f t="shared" si="0"/>
        <v>394</v>
      </c>
      <c r="O5" s="8">
        <f t="shared" si="0"/>
        <v>46.300000000000004</v>
      </c>
      <c r="P5" s="8">
        <f t="shared" si="0"/>
        <v>1.2</v>
      </c>
    </row>
    <row r="6" spans="1:16" ht="47.25" customHeight="1">
      <c r="A6" s="65" t="s">
        <v>248</v>
      </c>
      <c r="B6" s="65"/>
      <c r="C6" s="65"/>
      <c r="D6" s="7" t="s">
        <v>20</v>
      </c>
      <c r="E6" s="7">
        <v>23.5</v>
      </c>
      <c r="F6" s="7">
        <v>18.4</v>
      </c>
      <c r="G6" s="7">
        <v>48.5</v>
      </c>
      <c r="H6" s="7">
        <v>453</v>
      </c>
      <c r="I6" s="7">
        <v>0.4</v>
      </c>
      <c r="J6" s="7">
        <v>0.1</v>
      </c>
      <c r="K6" s="7">
        <v>123.3</v>
      </c>
      <c r="L6" s="7">
        <v>0.5</v>
      </c>
      <c r="M6" s="7">
        <v>261.7</v>
      </c>
      <c r="N6" s="7">
        <v>304</v>
      </c>
      <c r="O6" s="7">
        <v>36.7</v>
      </c>
      <c r="P6" s="7">
        <v>0.9</v>
      </c>
    </row>
    <row r="7" spans="1:16" ht="15.75">
      <c r="A7" s="5" t="s">
        <v>45</v>
      </c>
      <c r="B7" s="4">
        <v>121</v>
      </c>
      <c r="C7" s="4">
        <v>120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5" t="s">
        <v>40</v>
      </c>
      <c r="B8" s="4">
        <v>14</v>
      </c>
      <c r="C8" s="4">
        <v>14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5" t="s">
        <v>243</v>
      </c>
      <c r="B9" s="4">
        <v>13</v>
      </c>
      <c r="C9" s="4">
        <v>13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>
      <c r="A10" s="5" t="s">
        <v>24</v>
      </c>
      <c r="B10" s="4">
        <v>10</v>
      </c>
      <c r="C10" s="4">
        <v>10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5" t="s">
        <v>46</v>
      </c>
      <c r="B11" s="4">
        <v>8</v>
      </c>
      <c r="C11" s="4">
        <v>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5" t="s">
        <v>41</v>
      </c>
      <c r="B12" s="4">
        <v>20.2</v>
      </c>
      <c r="C12" s="4">
        <v>20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>
      <c r="A13" s="2" t="s">
        <v>25</v>
      </c>
      <c r="B13" s="4">
        <v>5</v>
      </c>
      <c r="C13" s="4">
        <v>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>
      <c r="A14" s="2" t="s">
        <v>196</v>
      </c>
      <c r="B14" s="4">
        <v>0.02</v>
      </c>
      <c r="C14" s="4">
        <v>0.02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>
      <c r="A15" s="2" t="s">
        <v>249</v>
      </c>
      <c r="B15" s="4">
        <v>5</v>
      </c>
      <c r="C15" s="4">
        <v>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2" t="s">
        <v>39</v>
      </c>
      <c r="B16" s="4">
        <v>5</v>
      </c>
      <c r="C16" s="4">
        <v>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31.5">
      <c r="A17" s="2" t="s">
        <v>68</v>
      </c>
      <c r="B17" s="4">
        <v>2</v>
      </c>
      <c r="C17" s="4">
        <v>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>
      <c r="A18" s="2" t="s">
        <v>250</v>
      </c>
      <c r="B18" s="4"/>
      <c r="C18" s="4">
        <v>160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31.5">
      <c r="A19" s="2" t="s">
        <v>47</v>
      </c>
      <c r="B19" s="4">
        <v>20</v>
      </c>
      <c r="C19" s="4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47.25" customHeight="1">
      <c r="A20" s="66" t="s">
        <v>251</v>
      </c>
      <c r="B20" s="67"/>
      <c r="C20" s="68"/>
      <c r="D20" s="6" t="s">
        <v>252</v>
      </c>
      <c r="E20" s="7">
        <v>6.1</v>
      </c>
      <c r="F20" s="7">
        <v>8.2</v>
      </c>
      <c r="G20" s="7">
        <v>9</v>
      </c>
      <c r="H20" s="7">
        <v>134</v>
      </c>
      <c r="I20" s="7">
        <v>0</v>
      </c>
      <c r="J20" s="7">
        <v>0</v>
      </c>
      <c r="K20" s="7">
        <v>36.6</v>
      </c>
      <c r="L20" s="7">
        <v>0.3</v>
      </c>
      <c r="M20" s="7">
        <v>141</v>
      </c>
      <c r="N20" s="7">
        <v>90</v>
      </c>
      <c r="O20" s="7">
        <v>9.6</v>
      </c>
      <c r="P20" s="7">
        <v>0.3</v>
      </c>
    </row>
    <row r="21" spans="1:16" ht="15.75">
      <c r="A21" s="2" t="s">
        <v>253</v>
      </c>
      <c r="B21" s="2">
        <v>20</v>
      </c>
      <c r="C21" s="2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2" t="s">
        <v>25</v>
      </c>
      <c r="B22" s="2">
        <v>5</v>
      </c>
      <c r="C22" s="2">
        <v>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>
      <c r="A23" s="2" t="s">
        <v>48</v>
      </c>
      <c r="B23" s="2">
        <v>21</v>
      </c>
      <c r="C23" s="2">
        <v>20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31.5" customHeight="1">
      <c r="A24" s="66" t="s">
        <v>72</v>
      </c>
      <c r="B24" s="67"/>
      <c r="C24" s="68"/>
      <c r="D24" s="7">
        <v>200</v>
      </c>
      <c r="E24" s="7">
        <v>0.2</v>
      </c>
      <c r="F24" s="7">
        <v>0</v>
      </c>
      <c r="G24" s="7">
        <v>15</v>
      </c>
      <c r="H24" s="7">
        <v>61</v>
      </c>
      <c r="I24" s="7">
        <v>0</v>
      </c>
      <c r="J24" s="7">
        <v>0</v>
      </c>
      <c r="K24" s="7">
        <v>0</v>
      </c>
      <c r="L24" s="7">
        <v>0</v>
      </c>
      <c r="M24" s="7">
        <v>0.2</v>
      </c>
      <c r="N24" s="7">
        <v>0</v>
      </c>
      <c r="O24" s="7">
        <v>0</v>
      </c>
      <c r="P24" s="7">
        <v>0</v>
      </c>
    </row>
    <row r="25" spans="1:16" ht="15.75">
      <c r="A25" s="2" t="s">
        <v>67</v>
      </c>
      <c r="B25" s="2">
        <v>0.4</v>
      </c>
      <c r="C25" s="2">
        <v>0.4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>
      <c r="A26" s="2" t="s">
        <v>24</v>
      </c>
      <c r="B26" s="2">
        <v>15</v>
      </c>
      <c r="C26" s="2">
        <v>15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2" t="s">
        <v>42</v>
      </c>
      <c r="B27" s="2"/>
      <c r="C27" s="2"/>
      <c r="D27" s="2">
        <v>200</v>
      </c>
      <c r="E27" s="2" t="s">
        <v>385</v>
      </c>
      <c r="F27" s="2" t="s">
        <v>386</v>
      </c>
      <c r="G27" s="42">
        <v>18.3</v>
      </c>
      <c r="H27" s="2">
        <v>80</v>
      </c>
      <c r="I27" s="2"/>
      <c r="J27" s="2"/>
      <c r="K27" s="2"/>
      <c r="L27" s="2"/>
      <c r="M27" s="2"/>
      <c r="N27" s="2"/>
      <c r="O27" s="2"/>
      <c r="P27" s="2"/>
    </row>
    <row r="28" spans="1:16" ht="16.5">
      <c r="A28" s="73" t="s">
        <v>30</v>
      </c>
      <c r="B28" s="70"/>
      <c r="C28" s="70"/>
      <c r="D28" s="71"/>
      <c r="E28" s="7">
        <f>E29+E32+E40+E47+E50+E51+E52+E53</f>
        <v>31.200000000000003</v>
      </c>
      <c r="F28" s="7"/>
      <c r="G28" s="7">
        <f>G29+G32+G40+G47+G50+G52+G53</f>
        <v>96.9</v>
      </c>
      <c r="H28" s="7">
        <f>H29+H32+H40+H47+H50+H51+H52+H53</f>
        <v>856</v>
      </c>
      <c r="I28" s="7">
        <f>I29+I32+I40+I47+I50+I51+I52</f>
        <v>22.26</v>
      </c>
      <c r="J28" s="7">
        <f>J29+J32+J40+J47+J50+J51+J52</f>
        <v>0.5700000000000001</v>
      </c>
      <c r="K28" s="7">
        <f>K29+K32+K40+K47+K50+K51+K52</f>
        <v>96</v>
      </c>
      <c r="L28" s="7">
        <f>L29+L32+L40+L47+L50+L51+L52</f>
        <v>2.4499999999999997</v>
      </c>
      <c r="M28" s="7">
        <f>M29+M32+M40+++M50+M51+M52</f>
        <v>111.13</v>
      </c>
      <c r="N28" s="7">
        <f>N29+N32+N40+N47+N50+N51+N52</f>
        <v>457.56</v>
      </c>
      <c r="O28" s="7">
        <f>O29+O32+O40+O47+O50+O51+O52</f>
        <v>143.33</v>
      </c>
      <c r="P28" s="7">
        <f>P29+P32+P40+P47+P50+P51+P52</f>
        <v>6.4</v>
      </c>
    </row>
    <row r="29" spans="1:16" ht="53.25" customHeight="1">
      <c r="A29" s="45" t="s">
        <v>254</v>
      </c>
      <c r="B29" s="46"/>
      <c r="C29" s="47"/>
      <c r="D29" s="7">
        <v>80</v>
      </c>
      <c r="E29" s="7">
        <v>0.8</v>
      </c>
      <c r="F29" s="7">
        <v>0.2</v>
      </c>
      <c r="G29" s="7">
        <v>2.6</v>
      </c>
      <c r="H29" s="7">
        <v>15</v>
      </c>
      <c r="I29" s="7">
        <v>10</v>
      </c>
      <c r="J29" s="7">
        <v>0</v>
      </c>
      <c r="K29" s="7">
        <v>0</v>
      </c>
      <c r="L29" s="7">
        <v>0.1</v>
      </c>
      <c r="M29" s="7">
        <v>23</v>
      </c>
      <c r="N29" s="7">
        <v>42</v>
      </c>
      <c r="O29" s="7">
        <v>14</v>
      </c>
      <c r="P29" s="7">
        <v>0.6</v>
      </c>
    </row>
    <row r="30" spans="1:16" ht="31.5">
      <c r="A30" s="2" t="s">
        <v>49</v>
      </c>
      <c r="B30" s="3">
        <v>84</v>
      </c>
      <c r="C30" s="3">
        <v>80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47.25">
      <c r="A31" s="2" t="s">
        <v>50</v>
      </c>
      <c r="B31" s="3">
        <v>82</v>
      </c>
      <c r="C31" s="3">
        <v>80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66" customHeight="1">
      <c r="A32" s="45" t="s">
        <v>255</v>
      </c>
      <c r="B32" s="46"/>
      <c r="C32" s="47"/>
      <c r="D32" s="9">
        <v>90</v>
      </c>
      <c r="E32" s="9">
        <v>12.8</v>
      </c>
      <c r="F32" s="9">
        <v>15.2</v>
      </c>
      <c r="G32" s="9">
        <v>0.2</v>
      </c>
      <c r="H32" s="9">
        <v>189</v>
      </c>
      <c r="I32" s="9">
        <v>0.8</v>
      </c>
      <c r="J32" s="9">
        <v>0.1</v>
      </c>
      <c r="K32" s="9">
        <v>75.5</v>
      </c>
      <c r="L32" s="9">
        <v>0.6</v>
      </c>
      <c r="M32" s="9">
        <v>18.2</v>
      </c>
      <c r="N32" s="9">
        <v>163</v>
      </c>
      <c r="O32" s="9">
        <v>17.7</v>
      </c>
      <c r="P32" s="9">
        <v>1.6</v>
      </c>
    </row>
    <row r="33" spans="1:16" ht="47.25">
      <c r="A33" s="2" t="s">
        <v>75</v>
      </c>
      <c r="B33" s="2">
        <v>142</v>
      </c>
      <c r="C33" s="2">
        <v>126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31.5">
      <c r="A34" s="2" t="s">
        <v>68</v>
      </c>
      <c r="B34" s="2">
        <v>5</v>
      </c>
      <c r="C34" s="2">
        <v>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>
      <c r="A35" s="2" t="s">
        <v>256</v>
      </c>
      <c r="B35" s="2"/>
      <c r="C35" s="2">
        <v>30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>
      <c r="A36" s="2" t="s">
        <v>22</v>
      </c>
      <c r="B36" s="2">
        <v>15</v>
      </c>
      <c r="C36" s="2">
        <v>15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>
      <c r="A37" s="2" t="s">
        <v>40</v>
      </c>
      <c r="B37" s="2">
        <v>2</v>
      </c>
      <c r="C37" s="2">
        <v>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>
      <c r="A38" s="2" t="s">
        <v>21</v>
      </c>
      <c r="B38" s="2">
        <v>15</v>
      </c>
      <c r="C38" s="2">
        <v>15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>
      <c r="A39" s="2" t="s">
        <v>25</v>
      </c>
      <c r="B39" s="2">
        <v>1.5</v>
      </c>
      <c r="C39" s="2">
        <v>1.5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48" customHeight="1">
      <c r="A40" s="66" t="s">
        <v>257</v>
      </c>
      <c r="B40" s="67"/>
      <c r="C40" s="68"/>
      <c r="D40" s="7" t="s">
        <v>258</v>
      </c>
      <c r="E40" s="7">
        <v>4.1</v>
      </c>
      <c r="F40" s="7">
        <v>4.8</v>
      </c>
      <c r="G40" s="7">
        <v>20.8</v>
      </c>
      <c r="H40" s="7">
        <v>143</v>
      </c>
      <c r="I40" s="7">
        <v>2</v>
      </c>
      <c r="J40" s="7">
        <v>0.2</v>
      </c>
      <c r="K40" s="7">
        <v>20</v>
      </c>
      <c r="L40" s="7">
        <v>0.5</v>
      </c>
      <c r="M40" s="7">
        <v>11.1</v>
      </c>
      <c r="N40" s="7">
        <v>109</v>
      </c>
      <c r="O40" s="7">
        <v>74.1</v>
      </c>
      <c r="P40" s="7">
        <v>2.6</v>
      </c>
    </row>
    <row r="41" spans="1:16" ht="15.75">
      <c r="A41" s="2" t="s">
        <v>222</v>
      </c>
      <c r="B41" s="2">
        <v>42</v>
      </c>
      <c r="C41" s="2">
        <v>42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.75">
      <c r="A42" s="2" t="s">
        <v>25</v>
      </c>
      <c r="B42" s="2">
        <v>6</v>
      </c>
      <c r="C42" s="2">
        <v>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78.75">
      <c r="A43" s="2" t="s">
        <v>259</v>
      </c>
      <c r="B43" s="2">
        <v>24.6</v>
      </c>
      <c r="C43" s="2">
        <v>15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94.5">
      <c r="A44" s="2" t="s">
        <v>260</v>
      </c>
      <c r="B44" s="2">
        <v>23.1</v>
      </c>
      <c r="C44" s="2">
        <v>15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47.25">
      <c r="A45" s="2" t="s">
        <v>261</v>
      </c>
      <c r="B45" s="2">
        <v>15.3</v>
      </c>
      <c r="C45" s="2">
        <v>15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31.5">
      <c r="A46" s="2" t="s">
        <v>262</v>
      </c>
      <c r="B46" s="2">
        <v>17.7</v>
      </c>
      <c r="C46" s="2">
        <v>15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40.5" customHeight="1">
      <c r="A47" s="66" t="s">
        <v>387</v>
      </c>
      <c r="B47" s="67"/>
      <c r="C47" s="68"/>
      <c r="D47" s="7">
        <v>200</v>
      </c>
      <c r="E47" s="7">
        <v>0.5</v>
      </c>
      <c r="F47" s="7" t="s">
        <v>389</v>
      </c>
      <c r="G47" s="7">
        <v>23.1</v>
      </c>
      <c r="H47" s="7">
        <v>95</v>
      </c>
      <c r="I47" s="7">
        <v>0</v>
      </c>
      <c r="J47" s="7">
        <v>0</v>
      </c>
      <c r="K47" s="7">
        <v>0</v>
      </c>
      <c r="L47" s="7">
        <v>0</v>
      </c>
      <c r="M47" s="7">
        <v>0.6</v>
      </c>
      <c r="N47" s="7">
        <v>0</v>
      </c>
      <c r="O47" s="7">
        <v>0</v>
      </c>
      <c r="P47" s="7">
        <v>0.1</v>
      </c>
    </row>
    <row r="48" spans="1:16" ht="15.75">
      <c r="A48" s="2" t="s">
        <v>388</v>
      </c>
      <c r="B48" s="2">
        <v>20.4</v>
      </c>
      <c r="C48" s="2">
        <v>20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>
      <c r="A49" s="2" t="s">
        <v>24</v>
      </c>
      <c r="B49" s="2">
        <v>15</v>
      </c>
      <c r="C49" s="2">
        <v>15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>
      <c r="A50" s="57" t="s">
        <v>42</v>
      </c>
      <c r="B50" s="58"/>
      <c r="C50" s="59"/>
      <c r="D50" s="7">
        <v>200</v>
      </c>
      <c r="E50" s="7">
        <v>1</v>
      </c>
      <c r="F50" s="7">
        <v>0.3</v>
      </c>
      <c r="G50" s="7">
        <v>24.2</v>
      </c>
      <c r="H50" s="7">
        <v>104</v>
      </c>
      <c r="I50" s="7">
        <v>9.46</v>
      </c>
      <c r="J50" s="7">
        <v>0.07</v>
      </c>
      <c r="K50" s="7">
        <v>0</v>
      </c>
      <c r="L50" s="7">
        <v>0.35</v>
      </c>
      <c r="M50" s="7">
        <v>40.73</v>
      </c>
      <c r="N50" s="7">
        <v>72.56</v>
      </c>
      <c r="O50" s="7">
        <v>18.23</v>
      </c>
      <c r="P50" s="7">
        <v>0</v>
      </c>
    </row>
    <row r="51" spans="1:16" ht="46.5" customHeight="1">
      <c r="A51" s="57" t="s">
        <v>263</v>
      </c>
      <c r="B51" s="58"/>
      <c r="C51" s="59"/>
      <c r="D51" s="11">
        <v>30</v>
      </c>
      <c r="E51" s="11">
        <v>3.9</v>
      </c>
      <c r="F51" s="11">
        <v>0.8</v>
      </c>
      <c r="G51" s="11">
        <v>19.7</v>
      </c>
      <c r="H51" s="11">
        <v>105</v>
      </c>
      <c r="I51" s="11">
        <v>0</v>
      </c>
      <c r="J51" s="11">
        <v>0.1</v>
      </c>
      <c r="K51" s="11">
        <v>0.5</v>
      </c>
      <c r="L51" s="11">
        <v>0.5</v>
      </c>
      <c r="M51" s="11">
        <v>10.3</v>
      </c>
      <c r="N51" s="11">
        <v>46</v>
      </c>
      <c r="O51" s="11">
        <v>13.8</v>
      </c>
      <c r="P51" s="11">
        <v>1.1</v>
      </c>
    </row>
    <row r="52" spans="1:16" ht="48" customHeight="1">
      <c r="A52" s="57" t="s">
        <v>264</v>
      </c>
      <c r="B52" s="58"/>
      <c r="C52" s="59"/>
      <c r="D52" s="4">
        <v>40</v>
      </c>
      <c r="E52" s="4">
        <v>3</v>
      </c>
      <c r="F52" s="4">
        <v>0.3</v>
      </c>
      <c r="G52" s="4">
        <v>19</v>
      </c>
      <c r="H52" s="4">
        <v>94</v>
      </c>
      <c r="I52" s="4">
        <v>0</v>
      </c>
      <c r="J52" s="4">
        <v>0.1</v>
      </c>
      <c r="K52" s="4">
        <v>0</v>
      </c>
      <c r="L52" s="4">
        <v>0.4</v>
      </c>
      <c r="M52" s="4">
        <v>7.8</v>
      </c>
      <c r="N52" s="4">
        <v>25</v>
      </c>
      <c r="O52" s="4">
        <v>5.5</v>
      </c>
      <c r="P52" s="4">
        <v>0.4</v>
      </c>
    </row>
    <row r="53" spans="1:16" ht="15.75">
      <c r="A53" s="57" t="s">
        <v>390</v>
      </c>
      <c r="B53" s="58"/>
      <c r="C53" s="59"/>
      <c r="D53" s="4">
        <v>50</v>
      </c>
      <c r="E53" s="4">
        <v>5.1</v>
      </c>
      <c r="F53" s="4">
        <v>6.2</v>
      </c>
      <c r="G53" s="4">
        <v>7</v>
      </c>
      <c r="H53" s="4">
        <v>111</v>
      </c>
      <c r="I53" s="4"/>
      <c r="J53" s="4"/>
      <c r="K53" s="4"/>
      <c r="L53" s="4"/>
      <c r="M53" s="4"/>
      <c r="N53" s="4"/>
      <c r="O53" s="4"/>
      <c r="P53" s="4"/>
    </row>
    <row r="54" spans="1:16" ht="15.75">
      <c r="A54" s="57" t="s">
        <v>43</v>
      </c>
      <c r="B54" s="58"/>
      <c r="C54" s="59"/>
      <c r="D54" s="2"/>
      <c r="E54" s="8">
        <f>E28+E5</f>
        <v>61</v>
      </c>
      <c r="F54" s="8"/>
      <c r="G54" s="8">
        <f aca="true" t="shared" si="1" ref="G54:P54">G28+G5</f>
        <v>169.4</v>
      </c>
      <c r="H54" s="8">
        <f t="shared" si="1"/>
        <v>1504</v>
      </c>
      <c r="I54" s="8">
        <f t="shared" si="1"/>
        <v>22.66</v>
      </c>
      <c r="J54" s="8">
        <f t="shared" si="1"/>
        <v>0.67</v>
      </c>
      <c r="K54" s="8">
        <f t="shared" si="1"/>
        <v>255.9</v>
      </c>
      <c r="L54" s="8">
        <f t="shared" si="1"/>
        <v>3.25</v>
      </c>
      <c r="M54" s="8">
        <f t="shared" si="1"/>
        <v>514.03</v>
      </c>
      <c r="N54" s="8">
        <f t="shared" si="1"/>
        <v>851.56</v>
      </c>
      <c r="O54" s="8">
        <f t="shared" si="1"/>
        <v>189.63000000000002</v>
      </c>
      <c r="P54" s="8">
        <f t="shared" si="1"/>
        <v>7.6000000000000005</v>
      </c>
    </row>
    <row r="55" spans="1:16" ht="16.5">
      <c r="A55" s="64" t="s">
        <v>44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9"/>
    </row>
    <row r="56" spans="1:16" ht="15.75">
      <c r="A56" s="51" t="s">
        <v>1</v>
      </c>
      <c r="B56" s="51" t="s">
        <v>2</v>
      </c>
      <c r="C56" s="51" t="s">
        <v>3</v>
      </c>
      <c r="D56" s="61" t="s">
        <v>4</v>
      </c>
      <c r="E56" s="62"/>
      <c r="F56" s="62"/>
      <c r="G56" s="62"/>
      <c r="H56" s="63"/>
      <c r="I56" s="61" t="s">
        <v>15</v>
      </c>
      <c r="J56" s="62"/>
      <c r="K56" s="62"/>
      <c r="L56" s="63"/>
      <c r="M56" s="61" t="s">
        <v>14</v>
      </c>
      <c r="N56" s="62"/>
      <c r="O56" s="62"/>
      <c r="P56" s="63"/>
    </row>
    <row r="57" spans="1:16" ht="47.25">
      <c r="A57" s="52"/>
      <c r="B57" s="52"/>
      <c r="C57" s="52"/>
      <c r="D57" s="3" t="s">
        <v>5</v>
      </c>
      <c r="E57" s="3" t="s">
        <v>6</v>
      </c>
      <c r="F57" s="3" t="s">
        <v>7</v>
      </c>
      <c r="G57" s="3" t="s">
        <v>8</v>
      </c>
      <c r="H57" s="3" t="s">
        <v>9</v>
      </c>
      <c r="I57" s="3" t="s">
        <v>10</v>
      </c>
      <c r="J57" s="3" t="s">
        <v>11</v>
      </c>
      <c r="K57" s="3" t="s">
        <v>12</v>
      </c>
      <c r="L57" s="3" t="s">
        <v>13</v>
      </c>
      <c r="M57" s="3" t="s">
        <v>16</v>
      </c>
      <c r="N57" s="3" t="s">
        <v>17</v>
      </c>
      <c r="O57" s="3" t="s">
        <v>18</v>
      </c>
      <c r="P57" s="3" t="s">
        <v>19</v>
      </c>
    </row>
    <row r="58" spans="1:16" ht="16.5">
      <c r="A58" s="57" t="s">
        <v>391</v>
      </c>
      <c r="B58" s="58"/>
      <c r="C58" s="58"/>
      <c r="D58" s="59"/>
      <c r="E58" s="8">
        <f aca="true" t="shared" si="2" ref="E58:P58">E59+E69+E77</f>
        <v>10.3</v>
      </c>
      <c r="F58" s="8">
        <f t="shared" si="2"/>
        <v>14.3</v>
      </c>
      <c r="G58" s="8">
        <f t="shared" si="2"/>
        <v>64.7</v>
      </c>
      <c r="H58" s="8">
        <f t="shared" si="2"/>
        <v>428</v>
      </c>
      <c r="I58" s="8">
        <f t="shared" si="2"/>
        <v>1.2</v>
      </c>
      <c r="J58" s="8">
        <f t="shared" si="2"/>
        <v>0.1</v>
      </c>
      <c r="K58" s="8">
        <f t="shared" si="2"/>
        <v>76.2</v>
      </c>
      <c r="L58" s="8">
        <f t="shared" si="2"/>
        <v>0.5</v>
      </c>
      <c r="M58" s="8">
        <f t="shared" si="2"/>
        <v>653.7</v>
      </c>
      <c r="N58" s="8">
        <f t="shared" si="2"/>
        <v>246</v>
      </c>
      <c r="O58" s="8">
        <f t="shared" si="2"/>
        <v>49.2</v>
      </c>
      <c r="P58" s="8">
        <f t="shared" si="2"/>
        <v>0.8999999999999999</v>
      </c>
    </row>
    <row r="59" spans="1:16" ht="39" customHeight="1">
      <c r="A59" s="45" t="s">
        <v>265</v>
      </c>
      <c r="B59" s="46"/>
      <c r="C59" s="47"/>
      <c r="D59" s="8" t="s">
        <v>20</v>
      </c>
      <c r="E59" s="8">
        <v>7.4</v>
      </c>
      <c r="F59" s="8">
        <v>9.1</v>
      </c>
      <c r="G59" s="8">
        <v>39.9</v>
      </c>
      <c r="H59" s="8">
        <v>272</v>
      </c>
      <c r="I59" s="8">
        <v>0.9</v>
      </c>
      <c r="J59" s="8">
        <v>0.1</v>
      </c>
      <c r="K59" s="8">
        <v>52.5</v>
      </c>
      <c r="L59" s="8">
        <v>0.2</v>
      </c>
      <c r="M59" s="8">
        <v>199.5</v>
      </c>
      <c r="N59" s="8">
        <v>195</v>
      </c>
      <c r="O59" s="8">
        <v>40.7</v>
      </c>
      <c r="P59" s="8">
        <v>0.6</v>
      </c>
    </row>
    <row r="60" spans="1:16" ht="15.75">
      <c r="A60" s="2" t="s">
        <v>76</v>
      </c>
      <c r="B60" s="2">
        <v>31</v>
      </c>
      <c r="C60" s="2">
        <v>31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>
      <c r="A61" s="2" t="s">
        <v>22</v>
      </c>
      <c r="B61" s="2">
        <v>176</v>
      </c>
      <c r="C61" s="2">
        <v>176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47.25">
      <c r="A62" s="2" t="s">
        <v>61</v>
      </c>
      <c r="B62" s="2">
        <v>81</v>
      </c>
      <c r="C62" s="2">
        <v>81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>
      <c r="A63" s="2" t="s">
        <v>62</v>
      </c>
      <c r="B63" s="2">
        <v>21</v>
      </c>
      <c r="C63" s="2">
        <v>21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63">
      <c r="A64" s="2" t="s">
        <v>63</v>
      </c>
      <c r="B64" s="2">
        <v>95</v>
      </c>
      <c r="C64" s="2">
        <v>95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31.5">
      <c r="A65" s="2" t="s">
        <v>64</v>
      </c>
      <c r="B65" s="2">
        <v>155</v>
      </c>
      <c r="C65" s="2">
        <v>155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>
      <c r="A66" s="2" t="s">
        <v>24</v>
      </c>
      <c r="B66" s="2">
        <v>5</v>
      </c>
      <c r="C66" s="2">
        <v>5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>
      <c r="A67" s="2" t="s">
        <v>23</v>
      </c>
      <c r="B67" s="2">
        <v>1</v>
      </c>
      <c r="C67" s="2">
        <v>1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>
      <c r="A68" s="2" t="s">
        <v>25</v>
      </c>
      <c r="B68" s="2">
        <v>5</v>
      </c>
      <c r="C68" s="2">
        <v>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22.5" customHeight="1">
      <c r="A69" s="45" t="s">
        <v>66</v>
      </c>
      <c r="B69" s="46"/>
      <c r="C69" s="47"/>
      <c r="D69" s="8">
        <v>200</v>
      </c>
      <c r="E69" s="8">
        <v>1.4</v>
      </c>
      <c r="F69" s="8">
        <v>1.4</v>
      </c>
      <c r="G69" s="8">
        <v>15.8</v>
      </c>
      <c r="H69" s="8">
        <v>79</v>
      </c>
      <c r="I69" s="8">
        <v>0.3</v>
      </c>
      <c r="J69" s="8">
        <v>0</v>
      </c>
      <c r="K69" s="8">
        <v>6</v>
      </c>
      <c r="L69" s="8">
        <v>0</v>
      </c>
      <c r="M69" s="8">
        <v>53.2</v>
      </c>
      <c r="N69" s="8">
        <v>39</v>
      </c>
      <c r="O69" s="8">
        <v>6.1</v>
      </c>
      <c r="P69" s="8">
        <v>0.1</v>
      </c>
    </row>
    <row r="70" spans="1:16" ht="15.75">
      <c r="A70" s="2" t="s">
        <v>67</v>
      </c>
      <c r="B70" s="2">
        <v>0.4</v>
      </c>
      <c r="C70" s="2">
        <v>0.4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>
      <c r="A71" s="2" t="s">
        <v>22</v>
      </c>
      <c r="B71" s="2">
        <v>50</v>
      </c>
      <c r="C71" s="2">
        <v>50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47.25">
      <c r="A72" s="2" t="s">
        <v>61</v>
      </c>
      <c r="B72" s="2">
        <v>23</v>
      </c>
      <c r="C72" s="2">
        <v>23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>
      <c r="A73" s="2" t="s">
        <v>62</v>
      </c>
      <c r="B73" s="2">
        <v>6</v>
      </c>
      <c r="C73" s="2">
        <v>6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63">
      <c r="A74" s="2" t="s">
        <v>63</v>
      </c>
      <c r="B74" s="2">
        <v>27</v>
      </c>
      <c r="C74" s="2">
        <v>27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31.5">
      <c r="A75" s="2" t="s">
        <v>64</v>
      </c>
      <c r="B75" s="2">
        <v>44</v>
      </c>
      <c r="C75" s="2">
        <v>44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.75">
      <c r="A76" s="2" t="s">
        <v>24</v>
      </c>
      <c r="B76" s="2">
        <v>15</v>
      </c>
      <c r="C76" s="2">
        <v>15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.75">
      <c r="A77" s="57" t="s">
        <v>266</v>
      </c>
      <c r="B77" s="58"/>
      <c r="C77" s="59"/>
      <c r="D77" s="15" t="s">
        <v>267</v>
      </c>
      <c r="E77" s="8">
        <v>1.5</v>
      </c>
      <c r="F77" s="8">
        <v>3.8</v>
      </c>
      <c r="G77" s="8">
        <v>9</v>
      </c>
      <c r="H77" s="8">
        <v>77</v>
      </c>
      <c r="I77" s="8">
        <v>0</v>
      </c>
      <c r="J77" s="8">
        <v>0</v>
      </c>
      <c r="K77" s="8">
        <v>17.7</v>
      </c>
      <c r="L77" s="8">
        <v>0.3</v>
      </c>
      <c r="M77" s="8">
        <v>401</v>
      </c>
      <c r="N77" s="8">
        <v>12</v>
      </c>
      <c r="O77" s="8">
        <v>2.4</v>
      </c>
      <c r="P77" s="8">
        <v>0.2</v>
      </c>
    </row>
    <row r="78" spans="1:16" ht="15.75">
      <c r="A78" s="4" t="s">
        <v>25</v>
      </c>
      <c r="B78" s="4">
        <v>5</v>
      </c>
      <c r="C78" s="4">
        <v>5</v>
      </c>
      <c r="D78" s="1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.75">
      <c r="A79" s="41" t="s">
        <v>253</v>
      </c>
      <c r="B79" s="41">
        <v>20</v>
      </c>
      <c r="C79" s="41">
        <v>20</v>
      </c>
      <c r="D79" s="1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.75">
      <c r="A80" s="4" t="s">
        <v>42</v>
      </c>
      <c r="B80" s="4"/>
      <c r="C80" s="4"/>
      <c r="D80" s="12" t="s">
        <v>102</v>
      </c>
      <c r="E80" s="2">
        <v>0.9</v>
      </c>
      <c r="F80" s="2">
        <v>0.3</v>
      </c>
      <c r="G80" s="2">
        <v>18.3</v>
      </c>
      <c r="H80" s="2">
        <v>80</v>
      </c>
      <c r="I80" s="2"/>
      <c r="J80" s="2"/>
      <c r="K80" s="2"/>
      <c r="L80" s="2"/>
      <c r="M80" s="2"/>
      <c r="N80" s="2"/>
      <c r="O80" s="2"/>
      <c r="P80" s="2"/>
    </row>
    <row r="81" spans="1:16" ht="17.25">
      <c r="A81" s="69" t="s">
        <v>30</v>
      </c>
      <c r="B81" s="70"/>
      <c r="C81" s="70"/>
      <c r="D81" s="71"/>
      <c r="E81" s="8">
        <f>E82+E103+E105+E108+E109+E110</f>
        <v>21.3</v>
      </c>
      <c r="F81" s="8">
        <f>F82+F103+F105+F108+F109+F110</f>
        <v>17</v>
      </c>
      <c r="G81" s="8">
        <f>G82+G103+G105+G108+G109+G110</f>
        <v>90</v>
      </c>
      <c r="H81" s="8">
        <f>H82+H103+H105+H108+H109+H110</f>
        <v>604</v>
      </c>
      <c r="I81" s="8">
        <f>I82+I103+I105+I108+I109+I110</f>
        <v>20.3</v>
      </c>
      <c r="J81" s="8">
        <f>J82+J103++J105+J108+J109+J110</f>
        <v>0.36</v>
      </c>
      <c r="K81" s="8">
        <f>K82+K103+K105+K108+K109+K110</f>
        <v>56.5</v>
      </c>
      <c r="L81" s="8">
        <f>L82+L103++L105+L108+L109+L110</f>
        <v>1.9</v>
      </c>
      <c r="M81" s="8">
        <f>M82+M103+M105+M108+M109+M110</f>
        <v>280.70000000000005</v>
      </c>
      <c r="N81" s="8">
        <f>N82+N103+N105+N108+N109+N110</f>
        <v>305</v>
      </c>
      <c r="O81" s="8">
        <f>O82+O103+O105+O108+O109+O110</f>
        <v>75.5</v>
      </c>
      <c r="P81" s="8">
        <f>P82+P103+P105+P108+P109+P110</f>
        <v>4</v>
      </c>
    </row>
    <row r="82" spans="1:16" ht="55.5" customHeight="1">
      <c r="A82" s="45" t="s">
        <v>268</v>
      </c>
      <c r="B82" s="46"/>
      <c r="C82" s="47"/>
      <c r="D82" s="8" t="s">
        <v>269</v>
      </c>
      <c r="E82" s="8">
        <v>6.5</v>
      </c>
      <c r="F82" s="8">
        <v>7.4</v>
      </c>
      <c r="G82" s="8">
        <v>10.1</v>
      </c>
      <c r="H82" s="8">
        <v>132</v>
      </c>
      <c r="I82" s="8">
        <v>5.3</v>
      </c>
      <c r="J82" s="8">
        <v>0.1</v>
      </c>
      <c r="K82" s="8">
        <v>19.4</v>
      </c>
      <c r="L82" s="8">
        <v>0.4</v>
      </c>
      <c r="M82" s="8">
        <v>31.3</v>
      </c>
      <c r="N82" s="8">
        <v>89</v>
      </c>
      <c r="O82" s="8">
        <v>26.6</v>
      </c>
      <c r="P82" s="8">
        <v>1.7</v>
      </c>
    </row>
    <row r="83" spans="1:16" ht="31.5">
      <c r="A83" s="2" t="s">
        <v>83</v>
      </c>
      <c r="B83" s="2">
        <v>64</v>
      </c>
      <c r="C83" s="2">
        <v>51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.75">
      <c r="A84" s="2" t="s">
        <v>56</v>
      </c>
      <c r="B84" s="2">
        <v>68</v>
      </c>
      <c r="C84" s="2">
        <v>51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31.5">
      <c r="A85" s="2" t="s">
        <v>35</v>
      </c>
      <c r="B85" s="2">
        <v>46</v>
      </c>
      <c r="C85" s="2">
        <v>35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.75">
      <c r="A86" s="2" t="s">
        <v>270</v>
      </c>
      <c r="B86" s="2">
        <v>50</v>
      </c>
      <c r="C86" s="2">
        <v>35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.75">
      <c r="A87" s="2" t="s">
        <v>54</v>
      </c>
      <c r="B87" s="2">
        <v>53</v>
      </c>
      <c r="C87" s="2">
        <v>35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.75">
      <c r="A88" s="2" t="s">
        <v>55</v>
      </c>
      <c r="B88" s="2">
        <v>58</v>
      </c>
      <c r="C88" s="2">
        <v>35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31.5">
      <c r="A89" s="2" t="s">
        <v>271</v>
      </c>
      <c r="B89" s="2">
        <v>10</v>
      </c>
      <c r="C89" s="2">
        <v>8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.75">
      <c r="A90" s="2" t="s">
        <v>56</v>
      </c>
      <c r="B90" s="2">
        <v>11</v>
      </c>
      <c r="C90" s="2">
        <v>8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.75">
      <c r="A91" s="2" t="s">
        <v>38</v>
      </c>
      <c r="B91" s="2">
        <v>11</v>
      </c>
      <c r="C91" s="2">
        <v>9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47.25">
      <c r="A92" s="2" t="s">
        <v>272</v>
      </c>
      <c r="B92" s="2">
        <v>3</v>
      </c>
      <c r="C92" s="2">
        <v>3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.75">
      <c r="A93" s="2" t="s">
        <v>25</v>
      </c>
      <c r="B93" s="2">
        <v>4</v>
      </c>
      <c r="C93" s="2">
        <v>4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>
      <c r="A94" s="2" t="s">
        <v>24</v>
      </c>
      <c r="B94" s="2">
        <v>0.5</v>
      </c>
      <c r="C94" s="2">
        <v>0.5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.75">
      <c r="A95" s="2" t="s">
        <v>39</v>
      </c>
      <c r="B95" s="2">
        <v>5</v>
      </c>
      <c r="C95" s="2">
        <v>5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.75">
      <c r="A96" s="8" t="s">
        <v>273</v>
      </c>
      <c r="B96" s="8"/>
      <c r="C96" s="8">
        <v>16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31.5">
      <c r="A97" s="2" t="s">
        <v>51</v>
      </c>
      <c r="B97" s="2">
        <v>25</v>
      </c>
      <c r="C97" s="2">
        <v>18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47.25">
      <c r="A98" s="2" t="s">
        <v>274</v>
      </c>
      <c r="B98" s="2">
        <v>18</v>
      </c>
      <c r="C98" s="2">
        <v>18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>
      <c r="A99" s="2" t="s">
        <v>275</v>
      </c>
      <c r="B99" s="2">
        <v>22</v>
      </c>
      <c r="C99" s="2">
        <v>18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>
      <c r="A100" s="2" t="s">
        <v>38</v>
      </c>
      <c r="B100" s="2">
        <v>1.9</v>
      </c>
      <c r="C100" s="2">
        <v>1.6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>
      <c r="A101" s="2" t="s">
        <v>21</v>
      </c>
      <c r="B101" s="2">
        <v>1.6</v>
      </c>
      <c r="C101" s="2">
        <v>1.6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75">
      <c r="A102" s="2" t="s">
        <v>46</v>
      </c>
      <c r="B102" s="2">
        <v>1.3</v>
      </c>
      <c r="C102" s="2">
        <v>1.3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33" customHeight="1">
      <c r="A103" s="45" t="s">
        <v>276</v>
      </c>
      <c r="B103" s="46"/>
      <c r="C103" s="47"/>
      <c r="D103" s="8">
        <v>200</v>
      </c>
      <c r="E103" s="8">
        <v>0.4</v>
      </c>
      <c r="F103" s="8">
        <v>0</v>
      </c>
      <c r="G103" s="8">
        <v>20.1</v>
      </c>
      <c r="H103" s="8">
        <v>82</v>
      </c>
      <c r="I103" s="8">
        <v>0</v>
      </c>
      <c r="J103" s="8">
        <v>0</v>
      </c>
      <c r="K103" s="8">
        <v>0</v>
      </c>
      <c r="L103" s="8">
        <v>0</v>
      </c>
      <c r="M103" s="8">
        <v>0.3</v>
      </c>
      <c r="N103" s="8">
        <v>0</v>
      </c>
      <c r="O103" s="8">
        <v>0</v>
      </c>
      <c r="P103" s="8">
        <v>0</v>
      </c>
    </row>
    <row r="104" spans="1:16" ht="126">
      <c r="A104" s="2" t="s">
        <v>223</v>
      </c>
      <c r="B104" s="2">
        <v>24</v>
      </c>
      <c r="C104" s="2">
        <v>24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30.75" customHeight="1">
      <c r="A105" s="57" t="s">
        <v>277</v>
      </c>
      <c r="B105" s="58"/>
      <c r="C105" s="59"/>
      <c r="D105" s="15" t="s">
        <v>278</v>
      </c>
      <c r="E105" s="8">
        <v>6.1</v>
      </c>
      <c r="F105" s="8">
        <v>8.2</v>
      </c>
      <c r="G105" s="8">
        <v>9</v>
      </c>
      <c r="H105" s="8">
        <v>134</v>
      </c>
      <c r="I105" s="8">
        <v>0</v>
      </c>
      <c r="J105" s="8">
        <v>0</v>
      </c>
      <c r="K105" s="8">
        <v>36.6</v>
      </c>
      <c r="L105" s="8">
        <v>0.3</v>
      </c>
      <c r="M105" s="8">
        <v>141</v>
      </c>
      <c r="N105" s="8">
        <v>90</v>
      </c>
      <c r="O105" s="8">
        <v>9.6</v>
      </c>
      <c r="P105" s="8">
        <v>0.3</v>
      </c>
    </row>
    <row r="106" spans="1:16" ht="15.75">
      <c r="A106" s="2" t="s">
        <v>253</v>
      </c>
      <c r="B106" s="2">
        <v>20</v>
      </c>
      <c r="C106" s="2">
        <v>2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.75">
      <c r="A107" s="2" t="s">
        <v>48</v>
      </c>
      <c r="B107" s="2">
        <v>21</v>
      </c>
      <c r="C107" s="2">
        <v>20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.75">
      <c r="A108" s="57" t="s">
        <v>58</v>
      </c>
      <c r="B108" s="58"/>
      <c r="C108" s="59"/>
      <c r="D108" s="8">
        <v>200</v>
      </c>
      <c r="E108" s="8">
        <v>1.4</v>
      </c>
      <c r="F108" s="8">
        <v>0.3</v>
      </c>
      <c r="G108" s="8">
        <v>12.1</v>
      </c>
      <c r="H108" s="8">
        <v>57</v>
      </c>
      <c r="I108" s="8">
        <v>15</v>
      </c>
      <c r="J108" s="8">
        <v>0.06</v>
      </c>
      <c r="K108" s="8">
        <v>0</v>
      </c>
      <c r="L108" s="8">
        <v>0.3</v>
      </c>
      <c r="M108" s="8">
        <v>90</v>
      </c>
      <c r="N108" s="8">
        <v>55</v>
      </c>
      <c r="O108" s="8">
        <v>20</v>
      </c>
      <c r="P108" s="8">
        <v>0.5</v>
      </c>
    </row>
    <row r="109" spans="1:16" ht="30" customHeight="1">
      <c r="A109" s="57" t="s">
        <v>263</v>
      </c>
      <c r="B109" s="58"/>
      <c r="C109" s="59"/>
      <c r="D109" s="18">
        <v>30</v>
      </c>
      <c r="E109" s="18">
        <v>3.9</v>
      </c>
      <c r="F109" s="18">
        <v>0.8</v>
      </c>
      <c r="G109" s="18">
        <v>19.7</v>
      </c>
      <c r="H109" s="18">
        <v>105</v>
      </c>
      <c r="I109" s="18">
        <v>0</v>
      </c>
      <c r="J109" s="18">
        <v>0.1</v>
      </c>
      <c r="K109" s="18">
        <v>0.5</v>
      </c>
      <c r="L109" s="18">
        <v>0.5</v>
      </c>
      <c r="M109" s="18">
        <v>10.3</v>
      </c>
      <c r="N109" s="18">
        <v>46</v>
      </c>
      <c r="O109" s="18">
        <v>13.8</v>
      </c>
      <c r="P109" s="18">
        <v>1.1</v>
      </c>
    </row>
    <row r="110" spans="1:16" ht="29.25" customHeight="1">
      <c r="A110" s="57" t="s">
        <v>264</v>
      </c>
      <c r="B110" s="58"/>
      <c r="C110" s="59"/>
      <c r="D110" s="25">
        <v>40</v>
      </c>
      <c r="E110" s="25">
        <v>3</v>
      </c>
      <c r="F110" s="25">
        <v>0.3</v>
      </c>
      <c r="G110" s="25">
        <v>19</v>
      </c>
      <c r="H110" s="25">
        <v>94</v>
      </c>
      <c r="I110" s="25">
        <v>0</v>
      </c>
      <c r="J110" s="25">
        <v>0.1</v>
      </c>
      <c r="K110" s="25">
        <v>0</v>
      </c>
      <c r="L110" s="25">
        <v>0.4</v>
      </c>
      <c r="M110" s="25">
        <v>7.8</v>
      </c>
      <c r="N110" s="25">
        <v>25</v>
      </c>
      <c r="O110" s="25">
        <v>5.5</v>
      </c>
      <c r="P110" s="25">
        <v>0.4</v>
      </c>
    </row>
    <row r="111" spans="1:16" ht="41.25" customHeight="1">
      <c r="A111" s="45" t="s">
        <v>43</v>
      </c>
      <c r="B111" s="46"/>
      <c r="C111" s="46"/>
      <c r="D111" s="47"/>
      <c r="E111" s="9">
        <f aca="true" t="shared" si="3" ref="E111:P111">E81+E58</f>
        <v>31.6</v>
      </c>
      <c r="F111" s="9">
        <f t="shared" si="3"/>
        <v>31.3</v>
      </c>
      <c r="G111" s="9">
        <f t="shared" si="3"/>
        <v>154.7</v>
      </c>
      <c r="H111" s="9">
        <f t="shared" si="3"/>
        <v>1032</v>
      </c>
      <c r="I111" s="9">
        <f t="shared" si="3"/>
        <v>21.5</v>
      </c>
      <c r="J111" s="9">
        <f t="shared" si="3"/>
        <v>0.45999999999999996</v>
      </c>
      <c r="K111" s="9">
        <f t="shared" si="3"/>
        <v>132.7</v>
      </c>
      <c r="L111" s="9">
        <f t="shared" si="3"/>
        <v>2.4</v>
      </c>
      <c r="M111" s="9">
        <f t="shared" si="3"/>
        <v>934.4000000000001</v>
      </c>
      <c r="N111" s="9">
        <f t="shared" si="3"/>
        <v>551</v>
      </c>
      <c r="O111" s="9">
        <f t="shared" si="3"/>
        <v>124.7</v>
      </c>
      <c r="P111" s="9">
        <f t="shared" si="3"/>
        <v>4.9</v>
      </c>
    </row>
    <row r="112" spans="1:16" ht="16.5">
      <c r="A112" s="64" t="s">
        <v>59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9"/>
    </row>
    <row r="113" spans="1:16" ht="15.75">
      <c r="A113" s="51" t="s">
        <v>1</v>
      </c>
      <c r="B113" s="51" t="s">
        <v>2</v>
      </c>
      <c r="C113" s="51" t="s">
        <v>3</v>
      </c>
      <c r="D113" s="61" t="s">
        <v>4</v>
      </c>
      <c r="E113" s="62"/>
      <c r="F113" s="62"/>
      <c r="G113" s="62"/>
      <c r="H113" s="63"/>
      <c r="I113" s="61" t="s">
        <v>15</v>
      </c>
      <c r="J113" s="62"/>
      <c r="K113" s="62"/>
      <c r="L113" s="63"/>
      <c r="M113" s="61" t="s">
        <v>14</v>
      </c>
      <c r="N113" s="62"/>
      <c r="O113" s="62"/>
      <c r="P113" s="63"/>
    </row>
    <row r="114" spans="1:16" ht="47.25">
      <c r="A114" s="52"/>
      <c r="B114" s="52"/>
      <c r="C114" s="52"/>
      <c r="D114" s="3" t="s">
        <v>5</v>
      </c>
      <c r="E114" s="3" t="s">
        <v>6</v>
      </c>
      <c r="F114" s="3" t="s">
        <v>7</v>
      </c>
      <c r="G114" s="3" t="s">
        <v>8</v>
      </c>
      <c r="H114" s="3" t="s">
        <v>9</v>
      </c>
      <c r="I114" s="3" t="s">
        <v>10</v>
      </c>
      <c r="J114" s="3" t="s">
        <v>11</v>
      </c>
      <c r="K114" s="3" t="s">
        <v>12</v>
      </c>
      <c r="L114" s="3" t="s">
        <v>13</v>
      </c>
      <c r="M114" s="3" t="s">
        <v>16</v>
      </c>
      <c r="N114" s="3" t="s">
        <v>17</v>
      </c>
      <c r="O114" s="3" t="s">
        <v>18</v>
      </c>
      <c r="P114" s="3" t="s">
        <v>19</v>
      </c>
    </row>
    <row r="115" spans="1:16" ht="16.5">
      <c r="A115" s="57" t="s">
        <v>392</v>
      </c>
      <c r="B115" s="58"/>
      <c r="C115" s="58"/>
      <c r="D115" s="59"/>
      <c r="E115" s="8">
        <f aca="true" t="shared" si="4" ref="E115:P115">E116+E126+E127+E128</f>
        <v>18.599999999999998</v>
      </c>
      <c r="F115" s="8">
        <f t="shared" si="4"/>
        <v>16.6</v>
      </c>
      <c r="G115" s="8">
        <f t="shared" si="4"/>
        <v>69.6</v>
      </c>
      <c r="H115" s="8">
        <f t="shared" si="4"/>
        <v>501.6</v>
      </c>
      <c r="I115" s="8">
        <f t="shared" si="4"/>
        <v>1.2000000000000002</v>
      </c>
      <c r="J115" s="8">
        <f t="shared" si="4"/>
        <v>0.2</v>
      </c>
      <c r="K115" s="8">
        <f t="shared" si="4"/>
        <v>118.80000000000001</v>
      </c>
      <c r="L115" s="8">
        <f t="shared" si="4"/>
        <v>1.4000000000000001</v>
      </c>
      <c r="M115" s="8">
        <f t="shared" si="4"/>
        <v>297.6</v>
      </c>
      <c r="N115" s="8">
        <f t="shared" si="4"/>
        <v>308</v>
      </c>
      <c r="O115" s="8">
        <f t="shared" si="4"/>
        <v>43.599999999999994</v>
      </c>
      <c r="P115" s="8">
        <f t="shared" si="4"/>
        <v>2</v>
      </c>
    </row>
    <row r="116" spans="1:16" ht="42.75" customHeight="1">
      <c r="A116" s="45" t="s">
        <v>279</v>
      </c>
      <c r="B116" s="46"/>
      <c r="C116" s="47"/>
      <c r="D116" s="8">
        <v>200</v>
      </c>
      <c r="E116" s="8">
        <v>8.5</v>
      </c>
      <c r="F116" s="8">
        <v>9.5</v>
      </c>
      <c r="G116" s="8">
        <v>26.8</v>
      </c>
      <c r="H116" s="8">
        <v>225.6</v>
      </c>
      <c r="I116" s="8">
        <v>1.1</v>
      </c>
      <c r="J116" s="8">
        <v>0.1</v>
      </c>
      <c r="K116" s="8">
        <v>56.4</v>
      </c>
      <c r="L116" s="8">
        <v>0.4</v>
      </c>
      <c r="M116" s="8">
        <v>249.4</v>
      </c>
      <c r="N116" s="8">
        <v>194</v>
      </c>
      <c r="O116" s="8">
        <v>31.2</v>
      </c>
      <c r="P116" s="8">
        <v>0.6</v>
      </c>
    </row>
    <row r="117" spans="1:16" ht="15.75">
      <c r="A117" s="2" t="s">
        <v>22</v>
      </c>
      <c r="B117" s="2">
        <v>150</v>
      </c>
      <c r="C117" s="2">
        <v>150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47.25">
      <c r="A118" s="2" t="s">
        <v>61</v>
      </c>
      <c r="B118" s="2">
        <v>69</v>
      </c>
      <c r="C118" s="2">
        <v>69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.75">
      <c r="A119" s="2" t="s">
        <v>62</v>
      </c>
      <c r="B119" s="2">
        <v>18</v>
      </c>
      <c r="C119" s="2">
        <v>18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63">
      <c r="A120" s="2" t="s">
        <v>63</v>
      </c>
      <c r="B120" s="2">
        <v>81</v>
      </c>
      <c r="C120" s="2">
        <v>81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31.5">
      <c r="A121" s="2" t="s">
        <v>64</v>
      </c>
      <c r="B121" s="2">
        <v>132</v>
      </c>
      <c r="C121" s="2">
        <v>132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.75">
      <c r="A122" s="2" t="s">
        <v>21</v>
      </c>
      <c r="B122" s="2">
        <v>105</v>
      </c>
      <c r="C122" s="2">
        <v>105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31.5">
      <c r="A123" s="2" t="s">
        <v>153</v>
      </c>
      <c r="B123" s="2">
        <v>24</v>
      </c>
      <c r="C123" s="2">
        <v>24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.75">
      <c r="A124" s="2" t="s">
        <v>25</v>
      </c>
      <c r="B124" s="2">
        <v>3</v>
      </c>
      <c r="C124" s="2">
        <v>3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.75">
      <c r="A125" s="2" t="s">
        <v>24</v>
      </c>
      <c r="B125" s="2">
        <v>2</v>
      </c>
      <c r="C125" s="2">
        <v>2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37.5" customHeight="1">
      <c r="A126" s="45" t="s">
        <v>280</v>
      </c>
      <c r="B126" s="46"/>
      <c r="C126" s="47"/>
      <c r="D126" s="15" t="s">
        <v>152</v>
      </c>
      <c r="E126" s="8">
        <v>5</v>
      </c>
      <c r="F126" s="8">
        <v>4.6</v>
      </c>
      <c r="G126" s="8">
        <v>0.3</v>
      </c>
      <c r="H126" s="8">
        <v>63</v>
      </c>
      <c r="I126" s="8">
        <v>0</v>
      </c>
      <c r="J126" s="8">
        <v>0</v>
      </c>
      <c r="K126" s="8">
        <v>60</v>
      </c>
      <c r="L126" s="8">
        <v>0.2</v>
      </c>
      <c r="M126" s="8">
        <v>19.4</v>
      </c>
      <c r="N126" s="8">
        <v>67</v>
      </c>
      <c r="O126" s="8">
        <v>4.2</v>
      </c>
      <c r="P126" s="8">
        <v>0.9</v>
      </c>
    </row>
    <row r="127" spans="1:16" ht="31.5" customHeight="1">
      <c r="A127" s="57" t="s">
        <v>253</v>
      </c>
      <c r="B127" s="58"/>
      <c r="C127" s="59"/>
      <c r="D127" s="8">
        <v>20</v>
      </c>
      <c r="E127" s="8">
        <v>4.9</v>
      </c>
      <c r="F127" s="8">
        <v>2.5</v>
      </c>
      <c r="G127" s="8">
        <v>27.5</v>
      </c>
      <c r="H127" s="8">
        <v>152</v>
      </c>
      <c r="I127" s="8">
        <v>0.1</v>
      </c>
      <c r="J127" s="8">
        <v>0.1</v>
      </c>
      <c r="K127" s="8">
        <v>2.4</v>
      </c>
      <c r="L127" s="8">
        <v>0.8</v>
      </c>
      <c r="M127" s="8">
        <v>28.6</v>
      </c>
      <c r="N127" s="8">
        <v>47</v>
      </c>
      <c r="O127" s="8">
        <v>8.2</v>
      </c>
      <c r="P127" s="8">
        <v>0.5</v>
      </c>
    </row>
    <row r="128" spans="1:16" ht="20.25" customHeight="1">
      <c r="A128" s="45" t="s">
        <v>72</v>
      </c>
      <c r="B128" s="46"/>
      <c r="C128" s="47"/>
      <c r="D128" s="8">
        <v>200</v>
      </c>
      <c r="E128" s="8">
        <v>0.2</v>
      </c>
      <c r="F128" s="8">
        <v>0</v>
      </c>
      <c r="G128" s="8">
        <v>15</v>
      </c>
      <c r="H128" s="8">
        <v>61</v>
      </c>
      <c r="I128" s="8">
        <v>0</v>
      </c>
      <c r="J128" s="8">
        <v>0</v>
      </c>
      <c r="K128" s="8">
        <v>0</v>
      </c>
      <c r="L128" s="8">
        <v>0</v>
      </c>
      <c r="M128" s="8">
        <v>0.2</v>
      </c>
      <c r="N128" s="8">
        <v>0</v>
      </c>
      <c r="O128" s="8">
        <v>0</v>
      </c>
      <c r="P128" s="8">
        <v>0</v>
      </c>
    </row>
    <row r="129" spans="1:16" ht="15.75">
      <c r="A129" s="2" t="s">
        <v>67</v>
      </c>
      <c r="B129" s="2">
        <v>0.4</v>
      </c>
      <c r="C129" s="2">
        <v>0.4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>
      <c r="A130" s="2" t="s">
        <v>24</v>
      </c>
      <c r="B130" s="2">
        <v>15</v>
      </c>
      <c r="C130" s="2">
        <v>15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>
      <c r="A131" s="5" t="s">
        <v>42</v>
      </c>
      <c r="B131" s="2"/>
      <c r="C131" s="2"/>
      <c r="D131" s="2">
        <v>200</v>
      </c>
      <c r="E131" s="2">
        <v>0.9</v>
      </c>
      <c r="F131" s="2">
        <v>0.3</v>
      </c>
      <c r="G131" s="2">
        <v>18.3</v>
      </c>
      <c r="H131" s="2">
        <v>80</v>
      </c>
      <c r="I131" s="2"/>
      <c r="J131" s="2"/>
      <c r="K131" s="2"/>
      <c r="L131" s="2"/>
      <c r="M131" s="2"/>
      <c r="N131" s="2"/>
      <c r="O131" s="2"/>
      <c r="P131" s="2"/>
    </row>
    <row r="132" spans="1:16" ht="16.5">
      <c r="A132" s="64" t="s">
        <v>30</v>
      </c>
      <c r="B132" s="58"/>
      <c r="C132" s="58"/>
      <c r="D132" s="59"/>
      <c r="E132" s="8">
        <f>E133+E139++E152+E153+E154+E155+E156</f>
        <v>24.7</v>
      </c>
      <c r="F132" s="8">
        <f>F133+F139+F152+F153+F154+F155+F156</f>
        <v>24.200000000000003</v>
      </c>
      <c r="G132" s="8">
        <f>G133+G139+G152+G153+G154+G155+G156</f>
        <v>119.5</v>
      </c>
      <c r="H132" s="8">
        <f>H133+H139+H152+H153+H154+H155+H156</f>
        <v>1009</v>
      </c>
      <c r="I132" s="8">
        <f>I133+I139++I152+I153+I154+I155+I156</f>
        <v>37.94</v>
      </c>
      <c r="J132" s="8">
        <f>J133+J139+J152+J153+J154+J155+J156</f>
        <v>0.5900000000000001</v>
      </c>
      <c r="K132" s="8">
        <f>K133+K139+K152+K153+K154+K155+K156</f>
        <v>41.2</v>
      </c>
      <c r="L132" s="8">
        <f>L133+L139+L152+L153+L154+L155+L156</f>
        <v>5.069999999999999</v>
      </c>
      <c r="M132" s="8">
        <f>M133+M139++M152+M153+M154+M155+M156</f>
        <v>130.35</v>
      </c>
      <c r="N132" s="8">
        <f>N133+N139+N152+N153+N154+N155+N156</f>
        <v>570.19</v>
      </c>
      <c r="O132" s="8">
        <f>O133+O139+O152+O153+O154+O155+O156</f>
        <v>117.92000000000002</v>
      </c>
      <c r="P132" s="8">
        <f>P133+P139+P152+P153+P154+P155+P156</f>
        <v>6.940000000000001</v>
      </c>
    </row>
    <row r="133" spans="1:16" ht="43.5" customHeight="1">
      <c r="A133" s="57" t="s">
        <v>281</v>
      </c>
      <c r="B133" s="58"/>
      <c r="C133" s="59"/>
      <c r="D133" s="8">
        <v>80</v>
      </c>
      <c r="E133" s="8">
        <v>0.3</v>
      </c>
      <c r="F133" s="8">
        <v>5.1</v>
      </c>
      <c r="G133" s="8">
        <v>2.8</v>
      </c>
      <c r="H133" s="8">
        <v>58</v>
      </c>
      <c r="I133" s="8">
        <v>15.75</v>
      </c>
      <c r="J133" s="8">
        <v>0.03</v>
      </c>
      <c r="K133" s="8">
        <v>0</v>
      </c>
      <c r="L133" s="8">
        <v>2.56</v>
      </c>
      <c r="M133" s="8">
        <v>13.15</v>
      </c>
      <c r="N133" s="8">
        <v>27.32</v>
      </c>
      <c r="O133" s="8">
        <v>12.24</v>
      </c>
      <c r="P133" s="8">
        <v>0.63</v>
      </c>
    </row>
    <row r="134" spans="1:16" ht="47.25">
      <c r="A134" s="2" t="s">
        <v>282</v>
      </c>
      <c r="B134" s="2">
        <v>80</v>
      </c>
      <c r="C134" s="2">
        <v>64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31.5">
      <c r="A135" s="2" t="s">
        <v>283</v>
      </c>
      <c r="B135" s="2">
        <v>10</v>
      </c>
      <c r="C135" s="2">
        <v>8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>
      <c r="A136" s="2" t="s">
        <v>182</v>
      </c>
      <c r="B136" s="2">
        <v>0.2</v>
      </c>
      <c r="C136" s="2">
        <v>0.2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>
      <c r="A137" s="2" t="s">
        <v>24</v>
      </c>
      <c r="B137" s="2">
        <v>4</v>
      </c>
      <c r="C137" s="2">
        <v>4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31.5">
      <c r="A138" s="2" t="s">
        <v>68</v>
      </c>
      <c r="B138" s="2">
        <v>4</v>
      </c>
      <c r="C138" s="2">
        <v>4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36.75" customHeight="1">
      <c r="A139" s="45" t="s">
        <v>284</v>
      </c>
      <c r="B139" s="46"/>
      <c r="C139" s="47"/>
      <c r="D139" s="8">
        <v>260</v>
      </c>
      <c r="E139" s="8">
        <v>14.2</v>
      </c>
      <c r="F139" s="8">
        <v>14.9</v>
      </c>
      <c r="G139" s="8">
        <v>23.4</v>
      </c>
      <c r="H139" s="8">
        <v>285</v>
      </c>
      <c r="I139" s="8">
        <v>12.7</v>
      </c>
      <c r="J139" s="8">
        <v>0.2</v>
      </c>
      <c r="K139" s="8">
        <v>23</v>
      </c>
      <c r="L139" s="8">
        <v>0.7</v>
      </c>
      <c r="M139" s="8">
        <v>27.3</v>
      </c>
      <c r="N139" s="8">
        <v>247</v>
      </c>
      <c r="O139" s="8">
        <v>54.1</v>
      </c>
      <c r="P139" s="8">
        <v>3.7</v>
      </c>
    </row>
    <row r="140" spans="1:16" ht="31.5">
      <c r="A140" s="2" t="s">
        <v>35</v>
      </c>
      <c r="B140" s="2">
        <v>161</v>
      </c>
      <c r="C140" s="2">
        <v>120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>
      <c r="A141" s="2" t="s">
        <v>84</v>
      </c>
      <c r="B141" s="2">
        <v>172</v>
      </c>
      <c r="C141" s="2">
        <v>120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>
      <c r="A142" s="2" t="s">
        <v>54</v>
      </c>
      <c r="B142" s="2">
        <v>185</v>
      </c>
      <c r="C142" s="2">
        <v>120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.75">
      <c r="A143" s="13" t="s">
        <v>36</v>
      </c>
      <c r="B143" s="2">
        <v>200</v>
      </c>
      <c r="C143" s="2">
        <v>120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31.5">
      <c r="A144" s="2" t="s">
        <v>239</v>
      </c>
      <c r="B144" s="2">
        <v>75</v>
      </c>
      <c r="C144" s="2">
        <v>60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.75">
      <c r="A145" s="2" t="s">
        <v>56</v>
      </c>
      <c r="B145" s="2">
        <v>80</v>
      </c>
      <c r="C145" s="2">
        <v>60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31.5">
      <c r="A146" s="2" t="s">
        <v>51</v>
      </c>
      <c r="B146" s="2">
        <v>107</v>
      </c>
      <c r="C146" s="2">
        <v>79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31.5">
      <c r="A147" s="2" t="s">
        <v>285</v>
      </c>
      <c r="B147" s="2">
        <v>79</v>
      </c>
      <c r="C147" s="2">
        <v>79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.75">
      <c r="A148" s="2" t="s">
        <v>286</v>
      </c>
      <c r="B148" s="2">
        <v>93</v>
      </c>
      <c r="C148" s="2">
        <v>79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.75">
      <c r="A149" s="2" t="s">
        <v>25</v>
      </c>
      <c r="B149" s="2">
        <v>4</v>
      </c>
      <c r="C149" s="2">
        <v>4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.75">
      <c r="A150" s="2" t="s">
        <v>38</v>
      </c>
      <c r="B150" s="2">
        <v>24</v>
      </c>
      <c r="C150" s="2">
        <v>20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47.25">
      <c r="A151" s="2" t="s">
        <v>272</v>
      </c>
      <c r="B151" s="2">
        <v>8</v>
      </c>
      <c r="C151" s="2">
        <v>8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46.5" customHeight="1">
      <c r="A152" s="45" t="s">
        <v>69</v>
      </c>
      <c r="B152" s="46"/>
      <c r="C152" s="47"/>
      <c r="D152" s="8">
        <v>200</v>
      </c>
      <c r="E152" s="8">
        <v>0.6</v>
      </c>
      <c r="F152" s="8">
        <v>0</v>
      </c>
      <c r="G152" s="8">
        <v>10.7</v>
      </c>
      <c r="H152" s="8">
        <v>252</v>
      </c>
      <c r="I152" s="8">
        <v>0.03</v>
      </c>
      <c r="J152" s="8">
        <v>0.09</v>
      </c>
      <c r="K152" s="8">
        <v>0</v>
      </c>
      <c r="L152" s="8">
        <v>0.26</v>
      </c>
      <c r="M152" s="8">
        <v>26.97</v>
      </c>
      <c r="N152" s="8">
        <v>140.31</v>
      </c>
      <c r="O152" s="8">
        <v>11.65</v>
      </c>
      <c r="P152" s="8">
        <v>0.91</v>
      </c>
    </row>
    <row r="153" spans="1:16" ht="24" customHeight="1">
      <c r="A153" s="45" t="s">
        <v>287</v>
      </c>
      <c r="B153" s="46"/>
      <c r="C153" s="47"/>
      <c r="D153" s="33" t="s">
        <v>314</v>
      </c>
      <c r="E153" s="33">
        <v>1.7</v>
      </c>
      <c r="F153" s="33">
        <v>2.8</v>
      </c>
      <c r="G153" s="33">
        <v>19.7</v>
      </c>
      <c r="H153" s="33">
        <v>111</v>
      </c>
      <c r="I153" s="33">
        <v>0</v>
      </c>
      <c r="J153" s="33">
        <v>0</v>
      </c>
      <c r="K153" s="33">
        <v>17.7</v>
      </c>
      <c r="L153" s="33">
        <v>0.3</v>
      </c>
      <c r="M153" s="33">
        <v>4.1</v>
      </c>
      <c r="N153" s="33">
        <v>12</v>
      </c>
      <c r="O153" s="33">
        <v>2.4</v>
      </c>
      <c r="P153" s="33">
        <v>0.2</v>
      </c>
    </row>
    <row r="154" spans="1:16" ht="45.75" customHeight="1">
      <c r="A154" s="57" t="s">
        <v>263</v>
      </c>
      <c r="B154" s="58"/>
      <c r="C154" s="59"/>
      <c r="D154" s="30">
        <v>30</v>
      </c>
      <c r="E154" s="30">
        <v>3.9</v>
      </c>
      <c r="F154" s="30">
        <v>0.8</v>
      </c>
      <c r="G154" s="30">
        <v>19.7</v>
      </c>
      <c r="H154" s="30">
        <v>105</v>
      </c>
      <c r="I154" s="30">
        <v>0</v>
      </c>
      <c r="J154" s="30">
        <v>0.1</v>
      </c>
      <c r="K154" s="30">
        <v>0.5</v>
      </c>
      <c r="L154" s="30">
        <v>0.5</v>
      </c>
      <c r="M154" s="30">
        <v>10.3</v>
      </c>
      <c r="N154" s="30">
        <v>46</v>
      </c>
      <c r="O154" s="30">
        <v>13.8</v>
      </c>
      <c r="P154" s="30">
        <v>1.1</v>
      </c>
    </row>
    <row r="155" spans="1:16" ht="46.5" customHeight="1">
      <c r="A155" s="57" t="s">
        <v>264</v>
      </c>
      <c r="B155" s="58"/>
      <c r="C155" s="59"/>
      <c r="D155" s="30">
        <v>40</v>
      </c>
      <c r="E155" s="30">
        <v>3</v>
      </c>
      <c r="F155" s="30">
        <v>0.3</v>
      </c>
      <c r="G155" s="30">
        <v>19</v>
      </c>
      <c r="H155" s="30">
        <v>94</v>
      </c>
      <c r="I155" s="30">
        <v>0</v>
      </c>
      <c r="J155" s="30">
        <v>0.1</v>
      </c>
      <c r="K155" s="30">
        <v>0</v>
      </c>
      <c r="L155" s="30">
        <v>0.4</v>
      </c>
      <c r="M155" s="30">
        <v>7.8</v>
      </c>
      <c r="N155" s="30">
        <v>25</v>
      </c>
      <c r="O155" s="30">
        <v>5.5</v>
      </c>
      <c r="P155" s="30">
        <v>0.4</v>
      </c>
    </row>
    <row r="156" spans="1:16" ht="20.25" customHeight="1">
      <c r="A156" s="45" t="s">
        <v>42</v>
      </c>
      <c r="B156" s="46"/>
      <c r="C156" s="47"/>
      <c r="D156" s="19">
        <v>200</v>
      </c>
      <c r="E156" s="19">
        <v>1</v>
      </c>
      <c r="F156" s="19">
        <v>0.3</v>
      </c>
      <c r="G156" s="19">
        <v>24.2</v>
      </c>
      <c r="H156" s="19">
        <v>104</v>
      </c>
      <c r="I156" s="19">
        <v>9.46</v>
      </c>
      <c r="J156" s="19">
        <v>0.07</v>
      </c>
      <c r="K156" s="19">
        <v>0</v>
      </c>
      <c r="L156" s="19">
        <v>0.35</v>
      </c>
      <c r="M156" s="19">
        <v>40.73</v>
      </c>
      <c r="N156" s="19">
        <v>72.56</v>
      </c>
      <c r="O156" s="19">
        <v>18.23</v>
      </c>
      <c r="P156" s="19">
        <v>0</v>
      </c>
    </row>
    <row r="157" spans="1:16" ht="15.75">
      <c r="A157" s="57" t="s">
        <v>43</v>
      </c>
      <c r="B157" s="58"/>
      <c r="C157" s="59"/>
      <c r="D157" s="2"/>
      <c r="E157" s="8">
        <f aca="true" t="shared" si="5" ref="E157:P157">E132+E115</f>
        <v>43.3</v>
      </c>
      <c r="F157" s="8">
        <f t="shared" si="5"/>
        <v>40.800000000000004</v>
      </c>
      <c r="G157" s="8">
        <f t="shared" si="5"/>
        <v>189.1</v>
      </c>
      <c r="H157" s="8">
        <f t="shared" si="5"/>
        <v>1510.6</v>
      </c>
      <c r="I157" s="8">
        <f t="shared" si="5"/>
        <v>39.14</v>
      </c>
      <c r="J157" s="8">
        <f t="shared" si="5"/>
        <v>0.79</v>
      </c>
      <c r="K157" s="8">
        <f t="shared" si="5"/>
        <v>160</v>
      </c>
      <c r="L157" s="8">
        <f t="shared" si="5"/>
        <v>6.47</v>
      </c>
      <c r="M157" s="8">
        <f t="shared" si="5"/>
        <v>427.95000000000005</v>
      </c>
      <c r="N157" s="8">
        <f t="shared" si="5"/>
        <v>878.19</v>
      </c>
      <c r="O157" s="8">
        <f t="shared" si="5"/>
        <v>161.52</v>
      </c>
      <c r="P157" s="8">
        <f t="shared" si="5"/>
        <v>8.940000000000001</v>
      </c>
    </row>
    <row r="158" spans="1:16" ht="16.5">
      <c r="A158" s="64" t="s">
        <v>70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9"/>
    </row>
    <row r="159" spans="1:16" ht="15.75">
      <c r="A159" s="51" t="s">
        <v>1</v>
      </c>
      <c r="B159" s="51" t="s">
        <v>2</v>
      </c>
      <c r="C159" s="51" t="s">
        <v>3</v>
      </c>
      <c r="D159" s="61" t="s">
        <v>4</v>
      </c>
      <c r="E159" s="62"/>
      <c r="F159" s="62"/>
      <c r="G159" s="62"/>
      <c r="H159" s="63"/>
      <c r="I159" s="61" t="s">
        <v>15</v>
      </c>
      <c r="J159" s="62"/>
      <c r="K159" s="62"/>
      <c r="L159" s="63"/>
      <c r="M159" s="61" t="s">
        <v>14</v>
      </c>
      <c r="N159" s="62"/>
      <c r="O159" s="62"/>
      <c r="P159" s="63"/>
    </row>
    <row r="160" spans="1:16" ht="47.25">
      <c r="A160" s="52"/>
      <c r="B160" s="52"/>
      <c r="C160" s="52"/>
      <c r="D160" s="3" t="s">
        <v>5</v>
      </c>
      <c r="E160" s="3" t="s">
        <v>6</v>
      </c>
      <c r="F160" s="3" t="s">
        <v>7</v>
      </c>
      <c r="G160" s="3" t="s">
        <v>8</v>
      </c>
      <c r="H160" s="3" t="s">
        <v>9</v>
      </c>
      <c r="I160" s="3" t="s">
        <v>10</v>
      </c>
      <c r="J160" s="3" t="s">
        <v>11</v>
      </c>
      <c r="K160" s="3" t="s">
        <v>12</v>
      </c>
      <c r="L160" s="3" t="s">
        <v>13</v>
      </c>
      <c r="M160" s="3" t="s">
        <v>16</v>
      </c>
      <c r="N160" s="3" t="s">
        <v>17</v>
      </c>
      <c r="O160" s="3" t="s">
        <v>18</v>
      </c>
      <c r="P160" s="3" t="s">
        <v>19</v>
      </c>
    </row>
    <row r="161" spans="1:16" ht="16.5">
      <c r="A161" s="57" t="s">
        <v>393</v>
      </c>
      <c r="B161" s="58"/>
      <c r="C161" s="58"/>
      <c r="D161" s="59"/>
      <c r="E161" s="8">
        <f aca="true" t="shared" si="6" ref="E161:P161">E162+E171+E179</f>
        <v>23.5</v>
      </c>
      <c r="F161" s="8">
        <f t="shared" si="6"/>
        <v>25.4</v>
      </c>
      <c r="G161" s="8">
        <f t="shared" si="6"/>
        <v>64.8</v>
      </c>
      <c r="H161" s="8">
        <f t="shared" si="6"/>
        <v>579</v>
      </c>
      <c r="I161" s="8">
        <f t="shared" si="6"/>
        <v>0.7999999999999999</v>
      </c>
      <c r="J161" s="8">
        <f t="shared" si="6"/>
        <v>0.08</v>
      </c>
      <c r="K161" s="8">
        <f t="shared" si="6"/>
        <v>124.22</v>
      </c>
      <c r="L161" s="8">
        <f t="shared" si="6"/>
        <v>1.18</v>
      </c>
      <c r="M161" s="8">
        <f t="shared" si="6"/>
        <v>227.93</v>
      </c>
      <c r="N161" s="8">
        <f t="shared" si="6"/>
        <v>263.97</v>
      </c>
      <c r="O161" s="8">
        <f t="shared" si="6"/>
        <v>42.72</v>
      </c>
      <c r="P161" s="8">
        <f t="shared" si="6"/>
        <v>1.6</v>
      </c>
    </row>
    <row r="162" spans="1:16" ht="37.5" customHeight="1">
      <c r="A162" s="45" t="s">
        <v>288</v>
      </c>
      <c r="B162" s="46"/>
      <c r="C162" s="47"/>
      <c r="D162" s="8">
        <v>180</v>
      </c>
      <c r="E162" s="8">
        <v>17.2</v>
      </c>
      <c r="F162" s="8">
        <v>13.2</v>
      </c>
      <c r="G162" s="8">
        <v>30.9</v>
      </c>
      <c r="H162" s="8">
        <v>311</v>
      </c>
      <c r="I162" s="8">
        <v>0.1</v>
      </c>
      <c r="J162" s="8">
        <v>0.05</v>
      </c>
      <c r="K162" s="8">
        <v>50.8</v>
      </c>
      <c r="L162" s="8">
        <v>0.75</v>
      </c>
      <c r="M162" s="8">
        <v>80.97</v>
      </c>
      <c r="N162" s="8">
        <v>130</v>
      </c>
      <c r="O162" s="8">
        <v>15.4</v>
      </c>
      <c r="P162" s="8">
        <v>0.76</v>
      </c>
    </row>
    <row r="163" spans="1:16" ht="31.5">
      <c r="A163" s="2" t="s">
        <v>153</v>
      </c>
      <c r="B163" s="2">
        <v>38</v>
      </c>
      <c r="C163" s="2">
        <v>38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>
      <c r="A164" s="2" t="s">
        <v>45</v>
      </c>
      <c r="B164" s="2">
        <v>76</v>
      </c>
      <c r="C164" s="2">
        <v>75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>
      <c r="A165" s="2" t="s">
        <v>46</v>
      </c>
      <c r="B165" s="2">
        <v>6</v>
      </c>
      <c r="C165" s="2">
        <v>6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>
      <c r="A166" s="2" t="s">
        <v>24</v>
      </c>
      <c r="B166" s="2">
        <v>6</v>
      </c>
      <c r="C166" s="2">
        <v>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>
      <c r="A167" s="2" t="s">
        <v>25</v>
      </c>
      <c r="B167" s="2">
        <v>3</v>
      </c>
      <c r="C167" s="2">
        <v>3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>
      <c r="A168" s="2" t="s">
        <v>39</v>
      </c>
      <c r="B168" s="2">
        <v>3</v>
      </c>
      <c r="C168" s="2">
        <v>3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.75">
      <c r="A169" s="2" t="s">
        <v>249</v>
      </c>
      <c r="B169" s="2">
        <v>3</v>
      </c>
      <c r="C169" s="2">
        <v>3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.75">
      <c r="A170" s="2" t="s">
        <v>25</v>
      </c>
      <c r="B170" s="2">
        <v>5</v>
      </c>
      <c r="C170" s="2">
        <v>5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7.25" customHeight="1">
      <c r="A171" s="57" t="s">
        <v>289</v>
      </c>
      <c r="B171" s="58"/>
      <c r="C171" s="59"/>
      <c r="D171" s="8">
        <v>200</v>
      </c>
      <c r="E171" s="8">
        <v>4</v>
      </c>
      <c r="F171" s="8">
        <v>3.9</v>
      </c>
      <c r="G171" s="8">
        <v>19.4</v>
      </c>
      <c r="H171" s="8">
        <v>126</v>
      </c>
      <c r="I171" s="8">
        <v>0.7</v>
      </c>
      <c r="J171" s="8">
        <v>0</v>
      </c>
      <c r="K171" s="8">
        <v>15.6</v>
      </c>
      <c r="L171" s="8">
        <v>0</v>
      </c>
      <c r="M171" s="8">
        <v>139.9</v>
      </c>
      <c r="N171" s="8">
        <v>113</v>
      </c>
      <c r="O171" s="8">
        <v>23.2</v>
      </c>
      <c r="P171" s="8">
        <v>0.5</v>
      </c>
    </row>
    <row r="172" spans="1:16" ht="17.25" customHeight="1">
      <c r="A172" s="4" t="s">
        <v>217</v>
      </c>
      <c r="B172" s="4">
        <v>3</v>
      </c>
      <c r="C172" s="4">
        <v>3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7.25" customHeight="1">
      <c r="A173" s="4" t="s">
        <v>24</v>
      </c>
      <c r="B173" s="4">
        <v>15</v>
      </c>
      <c r="C173" s="4">
        <v>15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7.25" customHeight="1">
      <c r="A174" s="4" t="s">
        <v>290</v>
      </c>
      <c r="B174" s="4">
        <v>130</v>
      </c>
      <c r="C174" s="4">
        <v>130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42" customHeight="1">
      <c r="A175" s="4" t="s">
        <v>61</v>
      </c>
      <c r="B175" s="4">
        <v>60</v>
      </c>
      <c r="C175" s="4">
        <v>60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7.25" customHeight="1">
      <c r="A176" s="4" t="s">
        <v>62</v>
      </c>
      <c r="B176" s="4">
        <v>16</v>
      </c>
      <c r="C176" s="4">
        <v>16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50.25" customHeight="1">
      <c r="A177" s="4" t="s">
        <v>63</v>
      </c>
      <c r="B177" s="4">
        <v>70</v>
      </c>
      <c r="C177" s="4">
        <v>70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44.25" customHeight="1">
      <c r="A178" s="4" t="s">
        <v>64</v>
      </c>
      <c r="B178" s="4">
        <v>114</v>
      </c>
      <c r="C178" s="4">
        <v>114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22.5" customHeight="1">
      <c r="A179" s="57" t="s">
        <v>26</v>
      </c>
      <c r="B179" s="58"/>
      <c r="C179" s="59"/>
      <c r="D179" s="15" t="s">
        <v>71</v>
      </c>
      <c r="E179" s="8">
        <v>2.3</v>
      </c>
      <c r="F179" s="8">
        <v>8.3</v>
      </c>
      <c r="G179" s="8">
        <v>14.5</v>
      </c>
      <c r="H179" s="8">
        <v>142</v>
      </c>
      <c r="I179" s="8">
        <v>0</v>
      </c>
      <c r="J179" s="8">
        <v>0.03</v>
      </c>
      <c r="K179" s="8">
        <v>57.82</v>
      </c>
      <c r="L179" s="8">
        <v>0.43</v>
      </c>
      <c r="M179" s="8">
        <v>7.06</v>
      </c>
      <c r="N179" s="8">
        <v>20.97</v>
      </c>
      <c r="O179" s="8">
        <v>4.12</v>
      </c>
      <c r="P179" s="8">
        <v>0.34</v>
      </c>
    </row>
    <row r="180" spans="1:16" ht="15.75">
      <c r="A180" s="2" t="s">
        <v>253</v>
      </c>
      <c r="B180" s="2">
        <v>20</v>
      </c>
      <c r="C180" s="2">
        <v>20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.75">
      <c r="A181" s="2" t="s">
        <v>25</v>
      </c>
      <c r="B181" s="2">
        <v>5</v>
      </c>
      <c r="C181" s="2">
        <v>5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.75">
      <c r="A182" s="2" t="s">
        <v>42</v>
      </c>
      <c r="B182" s="2"/>
      <c r="C182" s="2"/>
      <c r="D182" s="2">
        <v>200</v>
      </c>
      <c r="E182" s="2">
        <v>0.9</v>
      </c>
      <c r="F182" s="2">
        <v>0.3</v>
      </c>
      <c r="G182" s="2">
        <v>18.3</v>
      </c>
      <c r="H182" s="2">
        <v>80</v>
      </c>
      <c r="I182" s="2"/>
      <c r="J182" s="2"/>
      <c r="K182" s="2"/>
      <c r="L182" s="2"/>
      <c r="M182" s="2"/>
      <c r="N182" s="2"/>
      <c r="O182" s="2"/>
      <c r="P182" s="2"/>
    </row>
    <row r="183" spans="1:16" ht="16.5">
      <c r="A183" s="64" t="s">
        <v>73</v>
      </c>
      <c r="B183" s="58"/>
      <c r="C183" s="58"/>
      <c r="D183" s="59"/>
      <c r="E183" s="8">
        <f aca="true" t="shared" si="7" ref="E183:P183">E184+E188+E198+E209+E210+E211+E212</f>
        <v>27.999999999999996</v>
      </c>
      <c r="F183" s="8">
        <f t="shared" si="7"/>
        <v>22.1</v>
      </c>
      <c r="G183" s="8">
        <f t="shared" si="7"/>
        <v>121.7</v>
      </c>
      <c r="H183" s="8">
        <f t="shared" si="7"/>
        <v>810</v>
      </c>
      <c r="I183" s="8">
        <f t="shared" si="7"/>
        <v>39.260000000000005</v>
      </c>
      <c r="J183" s="8">
        <f t="shared" si="7"/>
        <v>0.77</v>
      </c>
      <c r="K183" s="8">
        <f t="shared" si="7"/>
        <v>50.900000000000006</v>
      </c>
      <c r="L183" s="8">
        <f t="shared" si="7"/>
        <v>8.149999999999999</v>
      </c>
      <c r="M183" s="8">
        <f t="shared" si="7"/>
        <v>373.53000000000003</v>
      </c>
      <c r="N183" s="8">
        <f t="shared" si="7"/>
        <v>660.56</v>
      </c>
      <c r="O183" s="8">
        <f t="shared" si="7"/>
        <v>122.83000000000001</v>
      </c>
      <c r="P183" s="8">
        <f t="shared" si="7"/>
        <v>4.23</v>
      </c>
    </row>
    <row r="184" spans="1:16" ht="51" customHeight="1">
      <c r="A184" s="57" t="s">
        <v>291</v>
      </c>
      <c r="B184" s="58"/>
      <c r="C184" s="59"/>
      <c r="D184" s="8">
        <v>80</v>
      </c>
      <c r="E184" s="8">
        <v>1</v>
      </c>
      <c r="F184" s="8">
        <v>5.1</v>
      </c>
      <c r="G184" s="8">
        <v>3.5</v>
      </c>
      <c r="H184" s="8">
        <v>66</v>
      </c>
      <c r="I184" s="8">
        <v>23.3</v>
      </c>
      <c r="J184" s="8">
        <v>0.1</v>
      </c>
      <c r="K184" s="8">
        <v>0</v>
      </c>
      <c r="L184" s="8">
        <v>2.9</v>
      </c>
      <c r="M184" s="8">
        <v>13</v>
      </c>
      <c r="N184" s="8">
        <v>24</v>
      </c>
      <c r="O184" s="8">
        <v>18.6</v>
      </c>
      <c r="P184" s="8">
        <v>0.8</v>
      </c>
    </row>
    <row r="185" spans="1:16" ht="27" customHeight="1">
      <c r="A185" s="14" t="s">
        <v>49</v>
      </c>
      <c r="B185" s="4">
        <v>79</v>
      </c>
      <c r="C185" s="4">
        <v>75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59.25" customHeight="1">
      <c r="A186" s="14" t="s">
        <v>34</v>
      </c>
      <c r="B186" s="4">
        <v>5</v>
      </c>
      <c r="C186" s="4">
        <v>5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45" customHeight="1">
      <c r="A187" s="4" t="s">
        <v>50</v>
      </c>
      <c r="B187" s="4">
        <v>76.5</v>
      </c>
      <c r="C187" s="4">
        <v>75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33.75" customHeight="1">
      <c r="A188" s="57" t="s">
        <v>292</v>
      </c>
      <c r="B188" s="58"/>
      <c r="C188" s="59"/>
      <c r="D188" s="8" t="s">
        <v>293</v>
      </c>
      <c r="E188" s="8">
        <v>15.4</v>
      </c>
      <c r="F188" s="8">
        <v>10.3</v>
      </c>
      <c r="G188" s="8">
        <v>4.5</v>
      </c>
      <c r="H188" s="8">
        <v>172</v>
      </c>
      <c r="I188" s="8">
        <v>0.8</v>
      </c>
      <c r="J188" s="8">
        <v>0.2</v>
      </c>
      <c r="K188" s="8">
        <v>22.3</v>
      </c>
      <c r="L188" s="8">
        <v>3.8</v>
      </c>
      <c r="M188" s="8">
        <v>21</v>
      </c>
      <c r="N188" s="8">
        <v>132</v>
      </c>
      <c r="O188" s="8">
        <v>29.3</v>
      </c>
      <c r="P188" s="8">
        <v>0.7</v>
      </c>
    </row>
    <row r="189" spans="1:16" ht="63">
      <c r="A189" s="2" t="s">
        <v>91</v>
      </c>
      <c r="B189" s="2">
        <v>160</v>
      </c>
      <c r="C189" s="2">
        <v>112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78.75">
      <c r="A190" s="2" t="s">
        <v>93</v>
      </c>
      <c r="B190" s="2">
        <v>151</v>
      </c>
      <c r="C190" s="2">
        <v>112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31.5">
      <c r="A191" s="2" t="s">
        <v>239</v>
      </c>
      <c r="B191" s="2">
        <v>23</v>
      </c>
      <c r="C191" s="2">
        <v>18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.75">
      <c r="A192" s="2" t="s">
        <v>57</v>
      </c>
      <c r="B192" s="2">
        <v>24</v>
      </c>
      <c r="C192" s="2">
        <v>18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.75">
      <c r="A193" s="2" t="s">
        <v>38</v>
      </c>
      <c r="B193" s="2">
        <v>15</v>
      </c>
      <c r="C193" s="2">
        <v>13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47.25">
      <c r="A194" s="2" t="s">
        <v>272</v>
      </c>
      <c r="B194" s="2">
        <v>8</v>
      </c>
      <c r="C194" s="2">
        <v>8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.75">
      <c r="A195" s="2" t="s">
        <v>21</v>
      </c>
      <c r="B195" s="2">
        <v>19</v>
      </c>
      <c r="C195" s="2">
        <v>19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31.5">
      <c r="A196" s="2" t="s">
        <v>68</v>
      </c>
      <c r="B196" s="2">
        <v>5</v>
      </c>
      <c r="C196" s="2">
        <v>5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.75">
      <c r="A197" s="2" t="s">
        <v>24</v>
      </c>
      <c r="B197" s="2">
        <v>1</v>
      </c>
      <c r="C197" s="2">
        <v>1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29.25" customHeight="1">
      <c r="A198" s="57" t="s">
        <v>96</v>
      </c>
      <c r="B198" s="58"/>
      <c r="C198" s="59"/>
      <c r="D198" s="8">
        <v>165</v>
      </c>
      <c r="E198" s="8">
        <v>3.4</v>
      </c>
      <c r="F198" s="8">
        <v>5.3</v>
      </c>
      <c r="G198" s="8">
        <v>21.5</v>
      </c>
      <c r="H198" s="8">
        <v>149</v>
      </c>
      <c r="I198" s="8">
        <v>5.7</v>
      </c>
      <c r="J198" s="8">
        <v>0.1</v>
      </c>
      <c r="K198" s="8">
        <v>28.1</v>
      </c>
      <c r="L198" s="8">
        <v>0.2</v>
      </c>
      <c r="M198" s="8">
        <v>40.7</v>
      </c>
      <c r="N198" s="8">
        <v>95</v>
      </c>
      <c r="O198" s="8">
        <v>32.2</v>
      </c>
      <c r="P198" s="8">
        <v>1.2</v>
      </c>
    </row>
    <row r="199" spans="1:16" ht="31.5">
      <c r="A199" s="2" t="s">
        <v>35</v>
      </c>
      <c r="B199" s="2">
        <v>188</v>
      </c>
      <c r="C199" s="2">
        <v>141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5.75">
      <c r="A200" s="2" t="s">
        <v>84</v>
      </c>
      <c r="B200" s="2">
        <v>202</v>
      </c>
      <c r="C200" s="2">
        <v>141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5.75">
      <c r="A201" s="2" t="s">
        <v>74</v>
      </c>
      <c r="B201" s="2">
        <v>217</v>
      </c>
      <c r="C201" s="2">
        <v>141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5.75">
      <c r="A202" s="2" t="s">
        <v>36</v>
      </c>
      <c r="B202" s="2">
        <v>236</v>
      </c>
      <c r="C202" s="2">
        <v>414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5.75">
      <c r="A203" s="2" t="s">
        <v>22</v>
      </c>
      <c r="B203" s="2">
        <v>26</v>
      </c>
      <c r="C203" s="2">
        <v>26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47.25">
      <c r="A204" s="2" t="s">
        <v>61</v>
      </c>
      <c r="B204" s="2">
        <v>12</v>
      </c>
      <c r="C204" s="2">
        <v>12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5.75">
      <c r="A205" s="2" t="s">
        <v>62</v>
      </c>
      <c r="B205" s="2">
        <v>3</v>
      </c>
      <c r="C205" s="2">
        <v>3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63">
      <c r="A206" s="2" t="s">
        <v>63</v>
      </c>
      <c r="B206" s="2">
        <v>14</v>
      </c>
      <c r="C206" s="2">
        <v>14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31.5">
      <c r="A207" s="2" t="s">
        <v>64</v>
      </c>
      <c r="B207" s="2">
        <v>23</v>
      </c>
      <c r="C207" s="2">
        <v>23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5.75">
      <c r="A208" s="2" t="s">
        <v>25</v>
      </c>
      <c r="B208" s="2">
        <v>6</v>
      </c>
      <c r="C208" s="2">
        <v>6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81.75" customHeight="1">
      <c r="A209" s="18" t="s">
        <v>337</v>
      </c>
      <c r="B209" s="18">
        <v>20</v>
      </c>
      <c r="C209" s="18">
        <v>20</v>
      </c>
      <c r="D209" s="21">
        <v>200</v>
      </c>
      <c r="E209" s="22">
        <v>0.3</v>
      </c>
      <c r="F209" s="22">
        <v>0</v>
      </c>
      <c r="G209" s="22">
        <v>29.3</v>
      </c>
      <c r="H209" s="22">
        <v>120</v>
      </c>
      <c r="I209" s="22">
        <v>0</v>
      </c>
      <c r="J209" s="22">
        <v>0.1</v>
      </c>
      <c r="K209" s="22">
        <v>0</v>
      </c>
      <c r="L209" s="22">
        <v>0</v>
      </c>
      <c r="M209" s="22">
        <v>240</v>
      </c>
      <c r="N209" s="22">
        <v>266</v>
      </c>
      <c r="O209" s="22">
        <v>5.2</v>
      </c>
      <c r="P209" s="22">
        <v>0.03</v>
      </c>
    </row>
    <row r="210" spans="1:16" ht="69" customHeight="1">
      <c r="A210" s="45" t="s">
        <v>79</v>
      </c>
      <c r="B210" s="46"/>
      <c r="C210" s="47"/>
      <c r="D210" s="8">
        <v>150</v>
      </c>
      <c r="E210" s="8">
        <v>1</v>
      </c>
      <c r="F210" s="8">
        <v>0.3</v>
      </c>
      <c r="G210" s="8">
        <v>24.2</v>
      </c>
      <c r="H210" s="8">
        <v>104</v>
      </c>
      <c r="I210" s="8">
        <v>9.46</v>
      </c>
      <c r="J210" s="8">
        <v>0.07</v>
      </c>
      <c r="K210" s="8">
        <v>0</v>
      </c>
      <c r="L210" s="8">
        <v>0.35</v>
      </c>
      <c r="M210" s="8">
        <v>40.73</v>
      </c>
      <c r="N210" s="8">
        <v>72.56</v>
      </c>
      <c r="O210" s="8">
        <v>18.23</v>
      </c>
      <c r="P210" s="8">
        <v>0</v>
      </c>
    </row>
    <row r="211" spans="1:16" ht="48" customHeight="1">
      <c r="A211" s="57" t="s">
        <v>263</v>
      </c>
      <c r="B211" s="58"/>
      <c r="C211" s="59"/>
      <c r="D211" s="18">
        <v>30</v>
      </c>
      <c r="E211" s="18">
        <v>3.9</v>
      </c>
      <c r="F211" s="18">
        <v>0.8</v>
      </c>
      <c r="G211" s="18">
        <v>19.7</v>
      </c>
      <c r="H211" s="18">
        <v>105</v>
      </c>
      <c r="I211" s="18">
        <v>0</v>
      </c>
      <c r="J211" s="18">
        <v>0.1</v>
      </c>
      <c r="K211" s="18">
        <v>0.5</v>
      </c>
      <c r="L211" s="18">
        <v>0.5</v>
      </c>
      <c r="M211" s="18">
        <v>10.3</v>
      </c>
      <c r="N211" s="18">
        <v>46</v>
      </c>
      <c r="O211" s="18">
        <v>13.8</v>
      </c>
      <c r="P211" s="18">
        <v>1.1</v>
      </c>
    </row>
    <row r="212" spans="1:16" ht="51" customHeight="1">
      <c r="A212" s="57" t="s">
        <v>264</v>
      </c>
      <c r="B212" s="58"/>
      <c r="C212" s="59"/>
      <c r="D212" s="25">
        <v>40</v>
      </c>
      <c r="E212" s="25">
        <v>3</v>
      </c>
      <c r="F212" s="25">
        <v>0.3</v>
      </c>
      <c r="G212" s="25">
        <v>19</v>
      </c>
      <c r="H212" s="25">
        <v>94</v>
      </c>
      <c r="I212" s="25">
        <v>0</v>
      </c>
      <c r="J212" s="25">
        <v>0.1</v>
      </c>
      <c r="K212" s="25">
        <v>0</v>
      </c>
      <c r="L212" s="25">
        <v>0.4</v>
      </c>
      <c r="M212" s="25">
        <v>7.8</v>
      </c>
      <c r="N212" s="25">
        <v>25</v>
      </c>
      <c r="O212" s="25">
        <v>5.5</v>
      </c>
      <c r="P212" s="25">
        <v>0.4</v>
      </c>
    </row>
    <row r="213" spans="1:16" ht="15.75">
      <c r="A213" s="57" t="s">
        <v>43</v>
      </c>
      <c r="B213" s="58"/>
      <c r="C213" s="58"/>
      <c r="D213" s="58"/>
      <c r="E213" s="8">
        <f aca="true" t="shared" si="8" ref="E213:P213">E183+E161</f>
        <v>51.5</v>
      </c>
      <c r="F213" s="8">
        <f t="shared" si="8"/>
        <v>47.5</v>
      </c>
      <c r="G213" s="8">
        <f t="shared" si="8"/>
        <v>186.5</v>
      </c>
      <c r="H213" s="8">
        <f t="shared" si="8"/>
        <v>1389</v>
      </c>
      <c r="I213" s="8">
        <f t="shared" si="8"/>
        <v>40.06</v>
      </c>
      <c r="J213" s="8">
        <f t="shared" si="8"/>
        <v>0.85</v>
      </c>
      <c r="K213" s="8">
        <f t="shared" si="8"/>
        <v>175.12</v>
      </c>
      <c r="L213" s="8">
        <f t="shared" si="8"/>
        <v>9.329999999999998</v>
      </c>
      <c r="M213" s="8">
        <f t="shared" si="8"/>
        <v>601.46</v>
      </c>
      <c r="N213" s="8">
        <f t="shared" si="8"/>
        <v>924.53</v>
      </c>
      <c r="O213" s="8">
        <f t="shared" si="8"/>
        <v>165.55</v>
      </c>
      <c r="P213" s="8">
        <f t="shared" si="8"/>
        <v>5.83</v>
      </c>
    </row>
    <row r="214" spans="1:16" ht="16.5">
      <c r="A214" s="64" t="s">
        <v>80</v>
      </c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9"/>
    </row>
    <row r="215" spans="1:16" ht="15.75">
      <c r="A215" s="51" t="s">
        <v>1</v>
      </c>
      <c r="B215" s="51" t="s">
        <v>2</v>
      </c>
      <c r="C215" s="51" t="s">
        <v>3</v>
      </c>
      <c r="D215" s="61" t="s">
        <v>4</v>
      </c>
      <c r="E215" s="62"/>
      <c r="F215" s="62"/>
      <c r="G215" s="62"/>
      <c r="H215" s="63"/>
      <c r="I215" s="61" t="s">
        <v>15</v>
      </c>
      <c r="J215" s="62"/>
      <c r="K215" s="62"/>
      <c r="L215" s="63"/>
      <c r="M215" s="61" t="s">
        <v>14</v>
      </c>
      <c r="N215" s="62"/>
      <c r="O215" s="62"/>
      <c r="P215" s="63"/>
    </row>
    <row r="216" spans="1:16" ht="47.25">
      <c r="A216" s="52"/>
      <c r="B216" s="52"/>
      <c r="C216" s="52"/>
      <c r="D216" s="3" t="s">
        <v>5</v>
      </c>
      <c r="E216" s="3" t="s">
        <v>6</v>
      </c>
      <c r="F216" s="3" t="s">
        <v>7</v>
      </c>
      <c r="G216" s="3" t="s">
        <v>8</v>
      </c>
      <c r="H216" s="3" t="s">
        <v>9</v>
      </c>
      <c r="I216" s="3" t="s">
        <v>10</v>
      </c>
      <c r="J216" s="3" t="s">
        <v>11</v>
      </c>
      <c r="K216" s="3" t="s">
        <v>12</v>
      </c>
      <c r="L216" s="3" t="s">
        <v>13</v>
      </c>
      <c r="M216" s="3" t="s">
        <v>16</v>
      </c>
      <c r="N216" s="3" t="s">
        <v>17</v>
      </c>
      <c r="O216" s="3" t="s">
        <v>18</v>
      </c>
      <c r="P216" s="3" t="s">
        <v>19</v>
      </c>
    </row>
    <row r="217" spans="1:16" ht="16.5">
      <c r="A217" s="57" t="s">
        <v>394</v>
      </c>
      <c r="B217" s="58"/>
      <c r="C217" s="58"/>
      <c r="D217" s="59"/>
      <c r="E217" s="8">
        <f aca="true" t="shared" si="9" ref="E217:P217">E218+E228+E229</f>
        <v>14.200000000000001</v>
      </c>
      <c r="F217" s="8">
        <f t="shared" si="9"/>
        <v>11</v>
      </c>
      <c r="G217" s="8">
        <f t="shared" si="9"/>
        <v>83.5</v>
      </c>
      <c r="H217" s="8">
        <f t="shared" si="9"/>
        <v>490</v>
      </c>
      <c r="I217" s="8">
        <f t="shared" si="9"/>
        <v>1.1</v>
      </c>
      <c r="J217" s="8">
        <f t="shared" si="9"/>
        <v>0.1</v>
      </c>
      <c r="K217" s="8">
        <f t="shared" si="9"/>
        <v>48.7</v>
      </c>
      <c r="L217" s="8">
        <f t="shared" si="9"/>
        <v>0.9</v>
      </c>
      <c r="M217" s="8">
        <f t="shared" si="9"/>
        <v>335.4</v>
      </c>
      <c r="N217" s="8">
        <f t="shared" si="9"/>
        <v>278.2</v>
      </c>
      <c r="O217" s="8">
        <f t="shared" si="9"/>
        <v>46.5</v>
      </c>
      <c r="P217" s="8">
        <f t="shared" si="9"/>
        <v>1.1</v>
      </c>
    </row>
    <row r="218" spans="1:16" ht="35.25" customHeight="1">
      <c r="A218" s="45" t="s">
        <v>81</v>
      </c>
      <c r="B218" s="46"/>
      <c r="C218" s="47"/>
      <c r="D218" s="2" t="s">
        <v>20</v>
      </c>
      <c r="E218" s="8">
        <v>8.9</v>
      </c>
      <c r="F218" s="8">
        <v>8.3</v>
      </c>
      <c r="G218" s="8">
        <v>39.2</v>
      </c>
      <c r="H218" s="8">
        <v>267</v>
      </c>
      <c r="I218" s="8">
        <v>0.4</v>
      </c>
      <c r="J218" s="8">
        <v>0.1</v>
      </c>
      <c r="K218" s="8">
        <v>33.1</v>
      </c>
      <c r="L218" s="8">
        <v>0.5</v>
      </c>
      <c r="M218" s="8">
        <v>189.9</v>
      </c>
      <c r="N218" s="8">
        <v>151.4</v>
      </c>
      <c r="O218" s="8">
        <v>25.2</v>
      </c>
      <c r="P218" s="8">
        <v>0.5</v>
      </c>
    </row>
    <row r="219" spans="1:16" ht="15.75">
      <c r="A219" s="2" t="s">
        <v>82</v>
      </c>
      <c r="B219" s="2">
        <v>31</v>
      </c>
      <c r="C219" s="2">
        <v>31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5.75">
      <c r="A220" s="2" t="s">
        <v>22</v>
      </c>
      <c r="B220" s="2">
        <v>176</v>
      </c>
      <c r="C220" s="2">
        <v>176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47.25">
      <c r="A221" s="2" t="s">
        <v>61</v>
      </c>
      <c r="B221" s="2">
        <v>81</v>
      </c>
      <c r="C221" s="2">
        <v>81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5.75">
      <c r="A222" s="2" t="s">
        <v>62</v>
      </c>
      <c r="B222" s="2">
        <v>21</v>
      </c>
      <c r="C222" s="2">
        <v>21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63">
      <c r="A223" s="2" t="s">
        <v>63</v>
      </c>
      <c r="B223" s="2">
        <v>95</v>
      </c>
      <c r="C223" s="2">
        <v>95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31.5">
      <c r="A224" s="2" t="s">
        <v>64</v>
      </c>
      <c r="B224" s="2">
        <v>155</v>
      </c>
      <c r="C224" s="2">
        <v>155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5.75">
      <c r="A225" s="2" t="s">
        <v>24</v>
      </c>
      <c r="B225" s="2">
        <v>5</v>
      </c>
      <c r="C225" s="2">
        <v>5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5.75">
      <c r="A226" s="2" t="s">
        <v>23</v>
      </c>
      <c r="B226" s="2">
        <v>1</v>
      </c>
      <c r="C226" s="2">
        <v>1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5.75">
      <c r="A227" s="2" t="s">
        <v>25</v>
      </c>
      <c r="B227" s="2">
        <v>5</v>
      </c>
      <c r="C227" s="2">
        <v>5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51.75" customHeight="1">
      <c r="A228" s="45" t="s">
        <v>294</v>
      </c>
      <c r="B228" s="46"/>
      <c r="C228" s="47"/>
      <c r="D228" s="8">
        <v>40</v>
      </c>
      <c r="E228" s="8">
        <v>5.2</v>
      </c>
      <c r="F228" s="8">
        <v>2.7</v>
      </c>
      <c r="G228" s="8">
        <v>29.3</v>
      </c>
      <c r="H228" s="8">
        <v>162</v>
      </c>
      <c r="I228" s="8">
        <v>0</v>
      </c>
      <c r="J228" s="8">
        <v>0</v>
      </c>
      <c r="K228" s="8">
        <v>0</v>
      </c>
      <c r="L228" s="8">
        <v>0.4</v>
      </c>
      <c r="M228" s="8">
        <v>7.8</v>
      </c>
      <c r="N228" s="8">
        <v>25</v>
      </c>
      <c r="O228" s="8">
        <v>5.5</v>
      </c>
      <c r="P228" s="8">
        <v>0.4</v>
      </c>
    </row>
    <row r="229" spans="1:16" ht="18" customHeight="1">
      <c r="A229" s="45" t="s">
        <v>395</v>
      </c>
      <c r="B229" s="46"/>
      <c r="C229" s="47"/>
      <c r="D229" s="8">
        <v>200</v>
      </c>
      <c r="E229" s="8">
        <v>0.1</v>
      </c>
      <c r="F229" s="8">
        <v>0</v>
      </c>
      <c r="G229" s="8">
        <v>15</v>
      </c>
      <c r="H229" s="8">
        <v>61</v>
      </c>
      <c r="I229" s="8">
        <v>0.7</v>
      </c>
      <c r="J229" s="8">
        <v>0</v>
      </c>
      <c r="K229" s="8">
        <v>15.6</v>
      </c>
      <c r="L229" s="8">
        <v>0</v>
      </c>
      <c r="M229" s="8">
        <v>137.7</v>
      </c>
      <c r="N229" s="8">
        <v>101.8</v>
      </c>
      <c r="O229" s="8">
        <v>15.8</v>
      </c>
      <c r="P229" s="8">
        <v>0.2</v>
      </c>
    </row>
    <row r="230" spans="1:16" ht="15.75">
      <c r="A230" s="2" t="s">
        <v>396</v>
      </c>
      <c r="B230" s="2">
        <v>2</v>
      </c>
      <c r="C230" s="2">
        <v>2</v>
      </c>
      <c r="D230" s="2">
        <v>200</v>
      </c>
      <c r="E230" s="2">
        <v>0.1</v>
      </c>
      <c r="F230" s="2">
        <v>0</v>
      </c>
      <c r="G230" s="2">
        <v>15</v>
      </c>
      <c r="H230" s="2">
        <v>61</v>
      </c>
      <c r="I230" s="2"/>
      <c r="J230" s="2"/>
      <c r="K230" s="2"/>
      <c r="L230" s="2"/>
      <c r="M230" s="2"/>
      <c r="N230" s="2"/>
      <c r="O230" s="2"/>
      <c r="P230" s="2"/>
    </row>
    <row r="231" spans="1:16" ht="15.75">
      <c r="A231" s="2" t="s">
        <v>24</v>
      </c>
      <c r="B231" s="2">
        <v>15</v>
      </c>
      <c r="C231" s="2">
        <v>15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5.75">
      <c r="A232" s="2" t="s">
        <v>397</v>
      </c>
      <c r="B232" s="2">
        <v>100</v>
      </c>
      <c r="C232" s="2">
        <v>100</v>
      </c>
      <c r="D232" s="2">
        <v>4.9</v>
      </c>
      <c r="E232" s="2">
        <v>9.1</v>
      </c>
      <c r="F232" s="2">
        <v>6</v>
      </c>
      <c r="G232" s="2">
        <v>126</v>
      </c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23.25" customHeight="1">
      <c r="A233" s="64" t="s">
        <v>73</v>
      </c>
      <c r="B233" s="58"/>
      <c r="C233" s="58"/>
      <c r="D233" s="59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 ht="38.25" customHeight="1">
      <c r="A234" s="45" t="s">
        <v>295</v>
      </c>
      <c r="B234" s="46"/>
      <c r="C234" s="47"/>
      <c r="D234" s="8">
        <v>200</v>
      </c>
      <c r="E234" s="8">
        <v>2.8</v>
      </c>
      <c r="F234" s="8">
        <v>3.84</v>
      </c>
      <c r="G234" s="8">
        <v>11.44</v>
      </c>
      <c r="H234" s="8">
        <v>92</v>
      </c>
      <c r="I234" s="8">
        <v>0.5</v>
      </c>
      <c r="J234" s="8">
        <v>0</v>
      </c>
      <c r="K234" s="8">
        <v>11.3</v>
      </c>
      <c r="L234" s="8">
        <v>0.3</v>
      </c>
      <c r="M234" s="8">
        <v>7.1</v>
      </c>
      <c r="N234" s="8">
        <v>21</v>
      </c>
      <c r="O234" s="8">
        <v>5.8</v>
      </c>
      <c r="P234" s="8">
        <v>0.3</v>
      </c>
    </row>
    <row r="235" spans="1:16" ht="15.75">
      <c r="A235" s="10" t="s">
        <v>296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5.75">
      <c r="A236" s="2" t="s">
        <v>40</v>
      </c>
      <c r="B236" s="2">
        <v>14.4</v>
      </c>
      <c r="C236" s="2">
        <v>14.4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5.75">
      <c r="A237" s="2" t="s">
        <v>46</v>
      </c>
      <c r="B237" s="2">
        <v>4</v>
      </c>
      <c r="C237" s="2">
        <v>4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5.75">
      <c r="A238" s="2" t="s">
        <v>21</v>
      </c>
      <c r="B238" s="2">
        <v>2.8</v>
      </c>
      <c r="C238" s="2">
        <v>2.8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5.75">
      <c r="A239" s="2" t="s">
        <v>23</v>
      </c>
      <c r="B239" s="2">
        <v>0.4</v>
      </c>
      <c r="C239" s="2">
        <v>0.4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63">
      <c r="A240" s="2" t="s">
        <v>297</v>
      </c>
      <c r="B240" s="2">
        <v>16</v>
      </c>
      <c r="C240" s="2">
        <v>16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31.5">
      <c r="A241" s="2" t="s">
        <v>239</v>
      </c>
      <c r="B241" s="2">
        <v>10</v>
      </c>
      <c r="C241" s="2">
        <v>8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31.5" customHeight="1">
      <c r="A242" s="2" t="s">
        <v>57</v>
      </c>
      <c r="B242" s="2">
        <v>11</v>
      </c>
      <c r="C242" s="2">
        <v>8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5.75">
      <c r="A243" s="2" t="s">
        <v>38</v>
      </c>
      <c r="B243" s="2">
        <v>10</v>
      </c>
      <c r="C243" s="2">
        <v>8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5.75">
      <c r="A244" s="2" t="s">
        <v>25</v>
      </c>
      <c r="B244" s="2">
        <v>4</v>
      </c>
      <c r="C244" s="2">
        <v>4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33.75" customHeight="1">
      <c r="A245" s="45" t="s">
        <v>298</v>
      </c>
      <c r="B245" s="46"/>
      <c r="C245" s="47"/>
      <c r="D245" s="15" t="s">
        <v>102</v>
      </c>
      <c r="E245" s="15" t="s">
        <v>122</v>
      </c>
      <c r="F245" s="15" t="s">
        <v>122</v>
      </c>
      <c r="G245" s="15" t="s">
        <v>157</v>
      </c>
      <c r="H245" s="15" t="s">
        <v>158</v>
      </c>
      <c r="I245" s="15"/>
      <c r="J245" s="15"/>
      <c r="K245" s="15"/>
      <c r="L245" s="15"/>
      <c r="M245" s="15"/>
      <c r="N245" s="15"/>
      <c r="O245" s="15"/>
      <c r="P245" s="15"/>
    </row>
    <row r="246" spans="1:16" ht="15.75">
      <c r="A246" s="2" t="s">
        <v>299</v>
      </c>
      <c r="B246" s="12" t="s">
        <v>300</v>
      </c>
      <c r="C246" s="12" t="s">
        <v>152</v>
      </c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5.75">
      <c r="A247" s="2" t="s">
        <v>301</v>
      </c>
      <c r="B247" s="12" t="s">
        <v>302</v>
      </c>
      <c r="C247" s="12" t="s">
        <v>152</v>
      </c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31.5">
      <c r="A248" s="2" t="s">
        <v>303</v>
      </c>
      <c r="B248" s="12" t="s">
        <v>302</v>
      </c>
      <c r="C248" s="12" t="s">
        <v>152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5.75">
      <c r="A249" s="2" t="s">
        <v>304</v>
      </c>
      <c r="B249" s="12" t="s">
        <v>305</v>
      </c>
      <c r="C249" s="12" t="s">
        <v>152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5.75">
      <c r="A250" s="2" t="s">
        <v>24</v>
      </c>
      <c r="B250" s="12" t="s">
        <v>101</v>
      </c>
      <c r="C250" s="12" t="s">
        <v>101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63" customHeight="1">
      <c r="A251" s="45" t="s">
        <v>79</v>
      </c>
      <c r="B251" s="46"/>
      <c r="C251" s="47"/>
      <c r="D251" s="6" t="s">
        <v>111</v>
      </c>
      <c r="E251" s="6" t="s">
        <v>112</v>
      </c>
      <c r="F251" s="6" t="s">
        <v>104</v>
      </c>
      <c r="G251" s="6" t="s">
        <v>113</v>
      </c>
      <c r="H251" s="6" t="s">
        <v>114</v>
      </c>
      <c r="I251" s="6" t="s">
        <v>115</v>
      </c>
      <c r="J251" s="6" t="s">
        <v>100</v>
      </c>
      <c r="K251" s="6" t="s">
        <v>108</v>
      </c>
      <c r="L251" s="6" t="s">
        <v>116</v>
      </c>
      <c r="M251" s="6" t="s">
        <v>117</v>
      </c>
      <c r="N251" s="6" t="s">
        <v>118</v>
      </c>
      <c r="O251" s="6" t="s">
        <v>119</v>
      </c>
      <c r="P251" s="6" t="s">
        <v>120</v>
      </c>
    </row>
    <row r="252" spans="1:16" ht="38.25" customHeight="1">
      <c r="A252" s="45" t="s">
        <v>398</v>
      </c>
      <c r="B252" s="46"/>
      <c r="C252" s="47"/>
      <c r="D252" s="15" t="s">
        <v>346</v>
      </c>
      <c r="E252" s="15" t="s">
        <v>376</v>
      </c>
      <c r="F252" s="15" t="s">
        <v>208</v>
      </c>
      <c r="G252" s="15" t="s">
        <v>189</v>
      </c>
      <c r="H252" s="15" t="s">
        <v>399</v>
      </c>
      <c r="I252" s="15" t="s">
        <v>132</v>
      </c>
      <c r="J252" s="15" t="s">
        <v>136</v>
      </c>
      <c r="K252" s="15" t="s">
        <v>306</v>
      </c>
      <c r="L252" s="15" t="s">
        <v>145</v>
      </c>
      <c r="M252" s="15" t="s">
        <v>307</v>
      </c>
      <c r="N252" s="15" t="s">
        <v>244</v>
      </c>
      <c r="O252" s="15" t="s">
        <v>308</v>
      </c>
      <c r="P252" s="15" t="s">
        <v>132</v>
      </c>
    </row>
    <row r="253" spans="1:16" ht="18" customHeight="1">
      <c r="A253" s="23" t="s">
        <v>309</v>
      </c>
      <c r="B253" s="11">
        <v>35</v>
      </c>
      <c r="C253" s="11">
        <v>35</v>
      </c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ht="18.75" customHeight="1">
      <c r="A254" s="11" t="s">
        <v>400</v>
      </c>
      <c r="B254" s="11">
        <v>5</v>
      </c>
      <c r="C254" s="11">
        <v>5</v>
      </c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ht="15" customHeight="1">
      <c r="A255" s="11" t="s">
        <v>48</v>
      </c>
      <c r="B255" s="11">
        <v>15.4</v>
      </c>
      <c r="C255" s="11">
        <v>15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ht="15" customHeight="1">
      <c r="A256" s="11" t="s">
        <v>25</v>
      </c>
      <c r="B256" s="11">
        <v>5</v>
      </c>
      <c r="C256" s="11">
        <v>5</v>
      </c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ht="45" customHeight="1">
      <c r="A257" s="57" t="s">
        <v>263</v>
      </c>
      <c r="B257" s="58"/>
      <c r="C257" s="59"/>
      <c r="D257" s="18">
        <v>30</v>
      </c>
      <c r="E257" s="18">
        <v>3.9</v>
      </c>
      <c r="F257" s="18">
        <v>0.8</v>
      </c>
      <c r="G257" s="18">
        <v>19.7</v>
      </c>
      <c r="H257" s="18">
        <v>105</v>
      </c>
      <c r="I257" s="18">
        <v>0</v>
      </c>
      <c r="J257" s="18">
        <v>0.1</v>
      </c>
      <c r="K257" s="18">
        <v>0.5</v>
      </c>
      <c r="L257" s="18">
        <v>0.5</v>
      </c>
      <c r="M257" s="18">
        <v>10.3</v>
      </c>
      <c r="N257" s="18">
        <v>46</v>
      </c>
      <c r="O257" s="18">
        <v>13.8</v>
      </c>
      <c r="P257" s="18">
        <v>1.1</v>
      </c>
    </row>
    <row r="258" spans="1:16" ht="43.5" customHeight="1">
      <c r="A258" s="57" t="s">
        <v>264</v>
      </c>
      <c r="B258" s="58"/>
      <c r="C258" s="59"/>
      <c r="D258" s="25">
        <v>40</v>
      </c>
      <c r="E258" s="25">
        <v>3</v>
      </c>
      <c r="F258" s="25">
        <v>0.3</v>
      </c>
      <c r="G258" s="25">
        <v>19</v>
      </c>
      <c r="H258" s="25">
        <v>94</v>
      </c>
      <c r="I258" s="25">
        <v>0</v>
      </c>
      <c r="J258" s="25">
        <v>0.1</v>
      </c>
      <c r="K258" s="25">
        <v>0</v>
      </c>
      <c r="L258" s="25">
        <v>0.4</v>
      </c>
      <c r="M258" s="25">
        <v>7.8</v>
      </c>
      <c r="N258" s="25">
        <v>25</v>
      </c>
      <c r="O258" s="25">
        <v>5.5</v>
      </c>
      <c r="P258" s="25">
        <v>0.4</v>
      </c>
    </row>
    <row r="259" spans="1:16" ht="15.75">
      <c r="A259" s="57" t="s">
        <v>43</v>
      </c>
      <c r="B259" s="58"/>
      <c r="C259" s="58"/>
      <c r="D259" s="59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ht="16.5">
      <c r="A260" s="64" t="s">
        <v>127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9"/>
    </row>
    <row r="261" spans="1:16" ht="15.75">
      <c r="A261" s="51" t="s">
        <v>1</v>
      </c>
      <c r="B261" s="51" t="s">
        <v>2</v>
      </c>
      <c r="C261" s="51" t="s">
        <v>3</v>
      </c>
      <c r="D261" s="61" t="s">
        <v>4</v>
      </c>
      <c r="E261" s="62"/>
      <c r="F261" s="62"/>
      <c r="G261" s="62"/>
      <c r="H261" s="63"/>
      <c r="I261" s="61" t="s">
        <v>15</v>
      </c>
      <c r="J261" s="62"/>
      <c r="K261" s="62"/>
      <c r="L261" s="63"/>
      <c r="M261" s="61" t="s">
        <v>14</v>
      </c>
      <c r="N261" s="62"/>
      <c r="O261" s="62"/>
      <c r="P261" s="63"/>
    </row>
    <row r="262" spans="1:16" ht="47.25">
      <c r="A262" s="52"/>
      <c r="B262" s="52"/>
      <c r="C262" s="52"/>
      <c r="D262" s="3" t="s">
        <v>5</v>
      </c>
      <c r="E262" s="3" t="s">
        <v>6</v>
      </c>
      <c r="F262" s="3" t="s">
        <v>7</v>
      </c>
      <c r="G262" s="3" t="s">
        <v>8</v>
      </c>
      <c r="H262" s="3" t="s">
        <v>9</v>
      </c>
      <c r="I262" s="3" t="s">
        <v>10</v>
      </c>
      <c r="J262" s="3" t="s">
        <v>11</v>
      </c>
      <c r="K262" s="3" t="s">
        <v>12</v>
      </c>
      <c r="L262" s="3" t="s">
        <v>13</v>
      </c>
      <c r="M262" s="3" t="s">
        <v>16</v>
      </c>
      <c r="N262" s="3" t="s">
        <v>17</v>
      </c>
      <c r="O262" s="3" t="s">
        <v>18</v>
      </c>
      <c r="P262" s="3" t="s">
        <v>19</v>
      </c>
    </row>
    <row r="263" spans="1:16" ht="16.5">
      <c r="A263" s="57" t="s">
        <v>401</v>
      </c>
      <c r="B263" s="58"/>
      <c r="C263" s="58"/>
      <c r="D263" s="59"/>
      <c r="E263" s="15">
        <f aca="true" t="shared" si="10" ref="E263:P263">E264+E278+E281+E285</f>
        <v>19.499999999999996</v>
      </c>
      <c r="F263" s="15">
        <f t="shared" si="10"/>
        <v>22.000000000000004</v>
      </c>
      <c r="G263" s="15">
        <f t="shared" si="10"/>
        <v>40.5</v>
      </c>
      <c r="H263" s="15">
        <f t="shared" si="10"/>
        <v>439</v>
      </c>
      <c r="I263" s="15">
        <f t="shared" si="10"/>
        <v>0.5</v>
      </c>
      <c r="J263" s="15">
        <f t="shared" si="10"/>
        <v>0.12000000000000001</v>
      </c>
      <c r="K263" s="15">
        <f t="shared" si="10"/>
        <v>309.3</v>
      </c>
      <c r="L263" s="15">
        <f t="shared" si="10"/>
        <v>2.16</v>
      </c>
      <c r="M263" s="15">
        <f t="shared" si="10"/>
        <v>107.6</v>
      </c>
      <c r="N263" s="15">
        <f t="shared" si="10"/>
        <v>252.5</v>
      </c>
      <c r="O263" s="15">
        <f t="shared" si="10"/>
        <v>23.6</v>
      </c>
      <c r="P263" s="15">
        <f t="shared" si="10"/>
        <v>2.99</v>
      </c>
    </row>
    <row r="264" spans="1:16" ht="36" customHeight="1">
      <c r="A264" s="45" t="s">
        <v>60</v>
      </c>
      <c r="B264" s="46"/>
      <c r="C264" s="47"/>
      <c r="D264" s="8">
        <v>180</v>
      </c>
      <c r="E264" s="8">
        <v>16.9</v>
      </c>
      <c r="F264" s="8">
        <v>19.1</v>
      </c>
      <c r="G264" s="8">
        <v>2.5</v>
      </c>
      <c r="H264" s="8">
        <v>250</v>
      </c>
      <c r="I264" s="8">
        <v>0.5</v>
      </c>
      <c r="J264" s="8">
        <v>0.1</v>
      </c>
      <c r="K264" s="8">
        <v>291.6</v>
      </c>
      <c r="L264" s="8">
        <v>1.7</v>
      </c>
      <c r="M264" s="8">
        <v>99.8</v>
      </c>
      <c r="N264" s="8">
        <v>225</v>
      </c>
      <c r="O264" s="8">
        <v>17.1</v>
      </c>
      <c r="P264" s="8">
        <v>2.5</v>
      </c>
    </row>
    <row r="265" spans="1:16" ht="15.75">
      <c r="A265" s="2" t="s">
        <v>46</v>
      </c>
      <c r="B265" s="2">
        <v>110</v>
      </c>
      <c r="C265" s="2">
        <v>110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5.75">
      <c r="A266" s="2" t="s">
        <v>22</v>
      </c>
      <c r="B266" s="2">
        <v>42</v>
      </c>
      <c r="C266" s="2">
        <v>42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47.25">
      <c r="A267" s="2" t="s">
        <v>61</v>
      </c>
      <c r="B267" s="2">
        <v>19</v>
      </c>
      <c r="C267" s="2">
        <v>19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5.75">
      <c r="A268" s="2" t="s">
        <v>62</v>
      </c>
      <c r="B268" s="2">
        <v>5</v>
      </c>
      <c r="C268" s="2">
        <v>5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63">
      <c r="A269" s="2" t="s">
        <v>63</v>
      </c>
      <c r="B269" s="2">
        <v>23</v>
      </c>
      <c r="C269" s="2">
        <v>23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31.5">
      <c r="A270" s="2" t="s">
        <v>64</v>
      </c>
      <c r="B270" s="2">
        <v>37</v>
      </c>
      <c r="C270" s="2">
        <v>37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31.5">
      <c r="A271" s="2" t="s">
        <v>68</v>
      </c>
      <c r="B271" s="2">
        <v>3</v>
      </c>
      <c r="C271" s="2">
        <v>3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5.75">
      <c r="A272" s="2" t="s">
        <v>310</v>
      </c>
      <c r="B272" s="2"/>
      <c r="C272" s="2">
        <v>145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5.75">
      <c r="A273" s="2" t="s">
        <v>25</v>
      </c>
      <c r="B273" s="2">
        <v>5</v>
      </c>
      <c r="C273" s="2">
        <v>5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31.5">
      <c r="A274" s="8" t="s">
        <v>311</v>
      </c>
      <c r="B274" s="8"/>
      <c r="C274" s="8">
        <v>30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31.5">
      <c r="A275" s="2" t="s">
        <v>49</v>
      </c>
      <c r="B275" s="2">
        <v>32</v>
      </c>
      <c r="C275" s="2">
        <v>30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47.25">
      <c r="A276" s="2" t="s">
        <v>50</v>
      </c>
      <c r="B276" s="2">
        <v>31</v>
      </c>
      <c r="C276" s="2">
        <v>30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78.75">
      <c r="A277" s="2" t="s">
        <v>312</v>
      </c>
      <c r="B277" s="2">
        <v>50</v>
      </c>
      <c r="C277" s="2">
        <v>30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23.25" customHeight="1">
      <c r="A278" s="45" t="s">
        <v>72</v>
      </c>
      <c r="B278" s="46"/>
      <c r="C278" s="47"/>
      <c r="D278" s="8">
        <v>200</v>
      </c>
      <c r="E278" s="8">
        <v>0.2</v>
      </c>
      <c r="F278" s="8">
        <v>0</v>
      </c>
      <c r="G278" s="8">
        <v>15</v>
      </c>
      <c r="H278" s="8">
        <v>61</v>
      </c>
      <c r="I278" s="8">
        <v>0</v>
      </c>
      <c r="J278" s="8">
        <v>0</v>
      </c>
      <c r="K278" s="8">
        <v>0</v>
      </c>
      <c r="L278" s="8">
        <v>0</v>
      </c>
      <c r="M278" s="8">
        <v>0.2</v>
      </c>
      <c r="N278" s="8">
        <v>0</v>
      </c>
      <c r="O278" s="8">
        <v>0</v>
      </c>
      <c r="P278" s="8">
        <v>0</v>
      </c>
    </row>
    <row r="279" spans="1:16" ht="23.25" customHeight="1">
      <c r="A279" s="11" t="s">
        <v>67</v>
      </c>
      <c r="B279" s="11">
        <v>0.4</v>
      </c>
      <c r="C279" s="11">
        <v>0.4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1:16" ht="23.25" customHeight="1">
      <c r="A280" s="11" t="s">
        <v>24</v>
      </c>
      <c r="B280" s="11">
        <v>15</v>
      </c>
      <c r="C280" s="11">
        <v>15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 ht="36.75" customHeight="1">
      <c r="A281" s="45" t="s">
        <v>313</v>
      </c>
      <c r="B281" s="46"/>
      <c r="C281" s="47"/>
      <c r="D281" s="8" t="s">
        <v>314</v>
      </c>
      <c r="E281" s="8">
        <v>1.7</v>
      </c>
      <c r="F281" s="8">
        <v>2.8</v>
      </c>
      <c r="G281" s="8">
        <v>19.7</v>
      </c>
      <c r="H281" s="8">
        <v>111</v>
      </c>
      <c r="I281" s="8">
        <v>0</v>
      </c>
      <c r="J281" s="8">
        <v>0</v>
      </c>
      <c r="K281" s="8">
        <v>17.7</v>
      </c>
      <c r="L281" s="8">
        <v>0.3</v>
      </c>
      <c r="M281" s="8">
        <v>4.1</v>
      </c>
      <c r="N281" s="8">
        <v>12</v>
      </c>
      <c r="O281" s="8">
        <v>2.4</v>
      </c>
      <c r="P281" s="8">
        <v>0.2</v>
      </c>
    </row>
    <row r="282" spans="1:16" ht="15.75">
      <c r="A282" s="2" t="s">
        <v>315</v>
      </c>
      <c r="B282" s="2">
        <v>15</v>
      </c>
      <c r="C282" s="2">
        <v>15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5.75">
      <c r="A283" s="2" t="s">
        <v>25</v>
      </c>
      <c r="B283" s="2">
        <v>5</v>
      </c>
      <c r="C283" s="2">
        <v>5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5.75">
      <c r="A284" s="12" t="s">
        <v>253</v>
      </c>
      <c r="B284" s="12" t="s">
        <v>130</v>
      </c>
      <c r="C284" s="12" t="s">
        <v>130</v>
      </c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5.75">
      <c r="A285" s="48" t="s">
        <v>29</v>
      </c>
      <c r="B285" s="49"/>
      <c r="C285" s="50"/>
      <c r="D285" s="6" t="s">
        <v>86</v>
      </c>
      <c r="E285" s="6" t="s">
        <v>103</v>
      </c>
      <c r="F285" s="6" t="s">
        <v>136</v>
      </c>
      <c r="G285" s="6" t="s">
        <v>137</v>
      </c>
      <c r="H285" s="6" t="s">
        <v>138</v>
      </c>
      <c r="I285" s="6" t="s">
        <v>108</v>
      </c>
      <c r="J285" s="6" t="s">
        <v>124</v>
      </c>
      <c r="K285" s="6" t="s">
        <v>108</v>
      </c>
      <c r="L285" s="6" t="s">
        <v>139</v>
      </c>
      <c r="M285" s="6" t="s">
        <v>140</v>
      </c>
      <c r="N285" s="6" t="s">
        <v>141</v>
      </c>
      <c r="O285" s="6" t="s">
        <v>142</v>
      </c>
      <c r="P285" s="6" t="s">
        <v>143</v>
      </c>
    </row>
    <row r="286" spans="1:16" ht="15.75">
      <c r="A286" s="43" t="s">
        <v>402</v>
      </c>
      <c r="B286" s="43"/>
      <c r="C286" s="43"/>
      <c r="D286" s="6" t="s">
        <v>231</v>
      </c>
      <c r="E286" s="6" t="s">
        <v>403</v>
      </c>
      <c r="F286" s="6" t="s">
        <v>404</v>
      </c>
      <c r="G286" s="6" t="s">
        <v>405</v>
      </c>
      <c r="H286" s="6" t="s">
        <v>406</v>
      </c>
      <c r="I286" s="6"/>
      <c r="J286" s="6"/>
      <c r="K286" s="6"/>
      <c r="L286" s="6"/>
      <c r="M286" s="6"/>
      <c r="N286" s="6"/>
      <c r="O286" s="6"/>
      <c r="P286" s="6"/>
    </row>
    <row r="287" spans="1:16" ht="33" customHeight="1">
      <c r="A287" s="56" t="s">
        <v>30</v>
      </c>
      <c r="B287" s="49"/>
      <c r="C287" s="50"/>
      <c r="D287" s="6"/>
      <c r="E287" s="34">
        <f>E288+E291+E300+E309+E312+E313+E314+E315</f>
        <v>33.5</v>
      </c>
      <c r="F287" s="34">
        <f>F288+F291+F300+F309+F312+F313+F314+F315</f>
        <v>28.900000000000006</v>
      </c>
      <c r="G287" s="34">
        <f>G288+G291+G300+G309+G312+G313+G314+G315</f>
        <v>117.8</v>
      </c>
      <c r="H287" s="34">
        <f>H288+H291++H300+H309+H312+H313+H314+H315</f>
        <v>856</v>
      </c>
      <c r="I287" s="34">
        <f>I288+I291+I300+I309+I312+I313+I314+I315</f>
        <v>53.75999999999999</v>
      </c>
      <c r="J287" s="36">
        <v>0.39</v>
      </c>
      <c r="K287" s="34">
        <f aca="true" t="shared" si="11" ref="K287:P287">K288+K291+K300+K309+K312+K313+K314+K315</f>
        <v>91.3</v>
      </c>
      <c r="L287" s="34">
        <f t="shared" si="11"/>
        <v>8.85</v>
      </c>
      <c r="M287" s="34">
        <f t="shared" si="11"/>
        <v>403.05000000000007</v>
      </c>
      <c r="N287" s="34">
        <f t="shared" si="11"/>
        <v>474.46</v>
      </c>
      <c r="O287" s="34">
        <f t="shared" si="11"/>
        <v>122.08</v>
      </c>
      <c r="P287" s="34">
        <f t="shared" si="11"/>
        <v>5.88</v>
      </c>
    </row>
    <row r="288" spans="1:16" ht="55.5" customHeight="1">
      <c r="A288" s="45" t="s">
        <v>407</v>
      </c>
      <c r="B288" s="46"/>
      <c r="C288" s="47"/>
      <c r="D288" s="8">
        <v>100</v>
      </c>
      <c r="E288" s="8">
        <v>0.3</v>
      </c>
      <c r="F288" s="8">
        <v>5.1</v>
      </c>
      <c r="G288" s="8">
        <v>2.8</v>
      </c>
      <c r="H288" s="8">
        <v>58</v>
      </c>
      <c r="I288" s="8">
        <v>1.8</v>
      </c>
      <c r="J288" s="35">
        <v>0</v>
      </c>
      <c r="K288" s="8">
        <v>31.5</v>
      </c>
      <c r="L288" s="8">
        <v>2.4</v>
      </c>
      <c r="M288" s="8">
        <v>178.3</v>
      </c>
      <c r="N288" s="8">
        <v>123</v>
      </c>
      <c r="O288" s="8">
        <v>25.1</v>
      </c>
      <c r="P288" s="8">
        <v>1.2</v>
      </c>
    </row>
    <row r="289" spans="1:16" ht="15.75">
      <c r="A289" s="2" t="s">
        <v>408</v>
      </c>
      <c r="B289" s="2">
        <v>100</v>
      </c>
      <c r="C289" s="2">
        <v>80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31.5">
      <c r="A290" s="2" t="s">
        <v>68</v>
      </c>
      <c r="B290" s="2">
        <v>5</v>
      </c>
      <c r="C290" s="2">
        <v>5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39.75" customHeight="1">
      <c r="A291" s="48" t="s">
        <v>185</v>
      </c>
      <c r="B291" s="49"/>
      <c r="C291" s="50"/>
      <c r="D291" s="15" t="s">
        <v>316</v>
      </c>
      <c r="E291" s="15" t="s">
        <v>317</v>
      </c>
      <c r="F291" s="15" t="s">
        <v>164</v>
      </c>
      <c r="G291" s="15" t="s">
        <v>146</v>
      </c>
      <c r="H291" s="15" t="s">
        <v>238</v>
      </c>
      <c r="I291" s="15" t="s">
        <v>227</v>
      </c>
      <c r="J291" s="15" t="s">
        <v>175</v>
      </c>
      <c r="K291" s="15" t="s">
        <v>318</v>
      </c>
      <c r="L291" s="15" t="s">
        <v>162</v>
      </c>
      <c r="M291" s="15" t="s">
        <v>154</v>
      </c>
      <c r="N291" s="15" t="s">
        <v>99</v>
      </c>
      <c r="O291" s="15" t="s">
        <v>242</v>
      </c>
      <c r="P291" s="15" t="s">
        <v>230</v>
      </c>
    </row>
    <row r="292" spans="1:16" ht="31.5">
      <c r="A292" s="12" t="s">
        <v>51</v>
      </c>
      <c r="B292" s="12" t="s">
        <v>216</v>
      </c>
      <c r="C292" s="12" t="s">
        <v>92</v>
      </c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47.25">
      <c r="A293" s="12" t="s">
        <v>274</v>
      </c>
      <c r="B293" s="12" t="s">
        <v>92</v>
      </c>
      <c r="C293" s="12" t="s">
        <v>92</v>
      </c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5.75">
      <c r="A294" s="12" t="s">
        <v>275</v>
      </c>
      <c r="B294" s="12" t="s">
        <v>198</v>
      </c>
      <c r="C294" s="12" t="s">
        <v>92</v>
      </c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5.75">
      <c r="A295" s="12" t="s">
        <v>38</v>
      </c>
      <c r="B295" s="12" t="s">
        <v>154</v>
      </c>
      <c r="C295" s="12" t="s">
        <v>126</v>
      </c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.75">
      <c r="A296" s="12" t="s">
        <v>22</v>
      </c>
      <c r="B296" s="12" t="s">
        <v>154</v>
      </c>
      <c r="C296" s="12" t="s">
        <v>154</v>
      </c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5.75">
      <c r="A297" s="12" t="s">
        <v>46</v>
      </c>
      <c r="B297" s="12" t="s">
        <v>189</v>
      </c>
      <c r="C297" s="12" t="s">
        <v>189</v>
      </c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31.5">
      <c r="A298" s="12" t="s">
        <v>68</v>
      </c>
      <c r="B298" s="12" t="s">
        <v>89</v>
      </c>
      <c r="C298" s="12" t="s">
        <v>89</v>
      </c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5.75">
      <c r="A299" s="12" t="s">
        <v>25</v>
      </c>
      <c r="B299" s="12" t="s">
        <v>89</v>
      </c>
      <c r="C299" s="12" t="s">
        <v>89</v>
      </c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36.75" customHeight="1">
      <c r="A300" s="48" t="s">
        <v>186</v>
      </c>
      <c r="B300" s="49"/>
      <c r="C300" s="50"/>
      <c r="D300" s="15" t="s">
        <v>97</v>
      </c>
      <c r="E300" s="15" t="s">
        <v>197</v>
      </c>
      <c r="F300" s="15" t="s">
        <v>181</v>
      </c>
      <c r="G300" s="15" t="s">
        <v>199</v>
      </c>
      <c r="H300" s="15" t="s">
        <v>174</v>
      </c>
      <c r="I300" s="15" t="s">
        <v>240</v>
      </c>
      <c r="J300" s="15" t="s">
        <v>108</v>
      </c>
      <c r="K300" s="15" t="s">
        <v>108</v>
      </c>
      <c r="L300" s="15" t="s">
        <v>88</v>
      </c>
      <c r="M300" s="15" t="s">
        <v>319</v>
      </c>
      <c r="N300" s="15" t="s">
        <v>320</v>
      </c>
      <c r="O300" s="15" t="s">
        <v>235</v>
      </c>
      <c r="P300" s="15" t="s">
        <v>146</v>
      </c>
    </row>
    <row r="301" spans="1:16" ht="47.25">
      <c r="A301" s="12" t="s">
        <v>282</v>
      </c>
      <c r="B301" s="12" t="s">
        <v>321</v>
      </c>
      <c r="C301" s="12" t="s">
        <v>237</v>
      </c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31.5">
      <c r="A302" s="12" t="s">
        <v>239</v>
      </c>
      <c r="B302" s="12" t="s">
        <v>89</v>
      </c>
      <c r="C302" s="12" t="s">
        <v>94</v>
      </c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1:16" ht="15.75">
      <c r="A303" s="12" t="s">
        <v>56</v>
      </c>
      <c r="B303" s="12" t="s">
        <v>98</v>
      </c>
      <c r="C303" s="12" t="s">
        <v>94</v>
      </c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1:16" ht="47.25">
      <c r="A304" s="12" t="s">
        <v>272</v>
      </c>
      <c r="B304" s="12" t="s">
        <v>86</v>
      </c>
      <c r="C304" s="12" t="s">
        <v>86</v>
      </c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1:16" ht="15.75">
      <c r="A305" s="12" t="s">
        <v>38</v>
      </c>
      <c r="B305" s="12" t="s">
        <v>95</v>
      </c>
      <c r="C305" s="12" t="s">
        <v>150</v>
      </c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1:16" ht="15.75">
      <c r="A306" s="12" t="s">
        <v>40</v>
      </c>
      <c r="B306" s="12" t="s">
        <v>131</v>
      </c>
      <c r="C306" s="12" t="s">
        <v>131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1:16" ht="31.5">
      <c r="A307" s="12" t="s">
        <v>68</v>
      </c>
      <c r="B307" s="12" t="s">
        <v>87</v>
      </c>
      <c r="C307" s="12" t="s">
        <v>87</v>
      </c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1:16" ht="15.75">
      <c r="A308" s="12" t="s">
        <v>24</v>
      </c>
      <c r="B308" s="12" t="s">
        <v>146</v>
      </c>
      <c r="C308" s="12" t="s">
        <v>146</v>
      </c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1:16" ht="42" customHeight="1">
      <c r="A309" s="45" t="s">
        <v>409</v>
      </c>
      <c r="B309" s="46"/>
      <c r="C309" s="47"/>
      <c r="D309" s="8">
        <v>200</v>
      </c>
      <c r="E309" s="8">
        <v>2.3</v>
      </c>
      <c r="F309" s="8">
        <v>0</v>
      </c>
      <c r="G309" s="8">
        <v>29.3</v>
      </c>
      <c r="H309" s="8">
        <v>112</v>
      </c>
      <c r="I309" s="8">
        <v>0</v>
      </c>
      <c r="J309" s="8">
        <v>0</v>
      </c>
      <c r="K309" s="8">
        <v>0</v>
      </c>
      <c r="L309" s="8">
        <v>0</v>
      </c>
      <c r="M309" s="8">
        <v>0.2</v>
      </c>
      <c r="N309" s="8">
        <v>0</v>
      </c>
      <c r="O309" s="8">
        <v>0</v>
      </c>
      <c r="P309" s="8">
        <v>0</v>
      </c>
    </row>
    <row r="310" spans="1:16" ht="15.75">
      <c r="A310" s="2" t="s">
        <v>78</v>
      </c>
      <c r="B310" s="2">
        <v>20</v>
      </c>
      <c r="C310" s="2">
        <v>20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5.75">
      <c r="A311" s="2" t="s">
        <v>24</v>
      </c>
      <c r="B311" s="2">
        <v>15</v>
      </c>
      <c r="C311" s="2">
        <v>15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69" customHeight="1">
      <c r="A312" s="45" t="s">
        <v>79</v>
      </c>
      <c r="B312" s="46"/>
      <c r="C312" s="47"/>
      <c r="D312" s="19">
        <v>150</v>
      </c>
      <c r="E312" s="19">
        <v>1.6</v>
      </c>
      <c r="F312" s="19">
        <v>0.3</v>
      </c>
      <c r="G312" s="19">
        <v>14</v>
      </c>
      <c r="H312" s="19">
        <v>65</v>
      </c>
      <c r="I312" s="19">
        <v>17.31</v>
      </c>
      <c r="J312" s="19">
        <v>0.07</v>
      </c>
      <c r="K312" s="19">
        <v>0</v>
      </c>
      <c r="L312" s="19">
        <v>0.35</v>
      </c>
      <c r="M312" s="19">
        <v>103.85</v>
      </c>
      <c r="N312" s="19">
        <v>63.46</v>
      </c>
      <c r="O312" s="19">
        <v>23.08</v>
      </c>
      <c r="P312" s="19">
        <v>0.58</v>
      </c>
    </row>
    <row r="313" spans="1:16" ht="48.75" customHeight="1">
      <c r="A313" s="57" t="s">
        <v>263</v>
      </c>
      <c r="B313" s="58"/>
      <c r="C313" s="59"/>
      <c r="D313" s="30">
        <v>30</v>
      </c>
      <c r="E313" s="30">
        <v>3.9</v>
      </c>
      <c r="F313" s="30">
        <v>0.8</v>
      </c>
      <c r="G313" s="30">
        <v>19.7</v>
      </c>
      <c r="H313" s="30">
        <v>105</v>
      </c>
      <c r="I313" s="30">
        <v>0</v>
      </c>
      <c r="J313" s="30">
        <v>0.1</v>
      </c>
      <c r="K313" s="30">
        <v>0.5</v>
      </c>
      <c r="L313" s="30">
        <v>0.5</v>
      </c>
      <c r="M313" s="30">
        <v>10.3</v>
      </c>
      <c r="N313" s="30">
        <v>46</v>
      </c>
      <c r="O313" s="30">
        <v>13.8</v>
      </c>
      <c r="P313" s="30">
        <v>1.1</v>
      </c>
    </row>
    <row r="314" spans="1:16" ht="44.25" customHeight="1">
      <c r="A314" s="57" t="s">
        <v>264</v>
      </c>
      <c r="B314" s="58"/>
      <c r="C314" s="59"/>
      <c r="D314" s="30">
        <v>40</v>
      </c>
      <c r="E314" s="30">
        <v>3</v>
      </c>
      <c r="F314" s="30">
        <v>0.3</v>
      </c>
      <c r="G314" s="30">
        <v>19</v>
      </c>
      <c r="H314" s="30">
        <v>94</v>
      </c>
      <c r="I314" s="30">
        <v>0</v>
      </c>
      <c r="J314" s="30">
        <v>0.1</v>
      </c>
      <c r="K314" s="30">
        <v>0</v>
      </c>
      <c r="L314" s="30">
        <v>0.4</v>
      </c>
      <c r="M314" s="30">
        <v>7.8</v>
      </c>
      <c r="N314" s="30">
        <v>25</v>
      </c>
      <c r="O314" s="30">
        <v>5.5</v>
      </c>
      <c r="P314" s="30">
        <v>0.4</v>
      </c>
    </row>
    <row r="315" spans="1:16" ht="36.75" customHeight="1">
      <c r="A315" s="45" t="s">
        <v>313</v>
      </c>
      <c r="B315" s="46"/>
      <c r="C315" s="47"/>
      <c r="D315" s="8" t="s">
        <v>314</v>
      </c>
      <c r="E315" s="8">
        <v>1.7</v>
      </c>
      <c r="F315" s="8">
        <v>2.8</v>
      </c>
      <c r="G315" s="8">
        <v>19.7</v>
      </c>
      <c r="H315" s="8">
        <v>111</v>
      </c>
      <c r="I315" s="8">
        <v>0</v>
      </c>
      <c r="J315" s="8">
        <v>0</v>
      </c>
      <c r="K315" s="8">
        <v>17.7</v>
      </c>
      <c r="L315" s="8">
        <v>0.3</v>
      </c>
      <c r="M315" s="8">
        <v>4.1</v>
      </c>
      <c r="N315" s="8">
        <v>12</v>
      </c>
      <c r="O315" s="8">
        <v>2.4</v>
      </c>
      <c r="P315" s="8">
        <v>0.2</v>
      </c>
    </row>
    <row r="316" spans="1:16" ht="15.75">
      <c r="A316" s="2" t="s">
        <v>315</v>
      </c>
      <c r="B316" s="2">
        <v>15</v>
      </c>
      <c r="C316" s="2">
        <v>15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5.75">
      <c r="A317" s="12" t="s">
        <v>253</v>
      </c>
      <c r="B317" s="12" t="s">
        <v>130</v>
      </c>
      <c r="C317" s="12" t="s">
        <v>130</v>
      </c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1:16" ht="15.75">
      <c r="A318" s="57" t="s">
        <v>43</v>
      </c>
      <c r="B318" s="58"/>
      <c r="C318" s="58"/>
      <c r="D318" s="59"/>
      <c r="E318" s="15">
        <f>E287+E263</f>
        <v>53</v>
      </c>
      <c r="F318" s="15">
        <f>F287+F263</f>
        <v>50.900000000000006</v>
      </c>
      <c r="G318" s="15">
        <f>G287+G263</f>
        <v>158.3</v>
      </c>
      <c r="H318" s="15">
        <f>H287+H263</f>
        <v>1295</v>
      </c>
      <c r="I318" s="15">
        <f>I287+I263</f>
        <v>54.25999999999999</v>
      </c>
      <c r="J318" s="15">
        <f>J287++J263</f>
        <v>0.51</v>
      </c>
      <c r="K318" s="15">
        <f aca="true" t="shared" si="12" ref="K318:P318">K287+K263</f>
        <v>400.6</v>
      </c>
      <c r="L318" s="15">
        <f t="shared" si="12"/>
        <v>11.01</v>
      </c>
      <c r="M318" s="15">
        <f t="shared" si="12"/>
        <v>510.6500000000001</v>
      </c>
      <c r="N318" s="15">
        <f t="shared" si="12"/>
        <v>726.96</v>
      </c>
      <c r="O318" s="15">
        <f t="shared" si="12"/>
        <v>145.68</v>
      </c>
      <c r="P318" s="15">
        <f t="shared" si="12"/>
        <v>8.870000000000001</v>
      </c>
    </row>
    <row r="319" spans="1:16" ht="15.75">
      <c r="A319" s="60" t="s">
        <v>159</v>
      </c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7"/>
    </row>
    <row r="320" spans="1:16" ht="15.75">
      <c r="A320" s="51" t="s">
        <v>1</v>
      </c>
      <c r="B320" s="51" t="s">
        <v>2</v>
      </c>
      <c r="C320" s="51" t="s">
        <v>3</v>
      </c>
      <c r="D320" s="61" t="s">
        <v>4</v>
      </c>
      <c r="E320" s="62"/>
      <c r="F320" s="62"/>
      <c r="G320" s="62"/>
      <c r="H320" s="63"/>
      <c r="I320" s="61" t="s">
        <v>15</v>
      </c>
      <c r="J320" s="62"/>
      <c r="K320" s="62"/>
      <c r="L320" s="63"/>
      <c r="M320" s="61" t="s">
        <v>14</v>
      </c>
      <c r="N320" s="62"/>
      <c r="O320" s="62"/>
      <c r="P320" s="63"/>
    </row>
    <row r="321" spans="1:16" ht="47.25">
      <c r="A321" s="52"/>
      <c r="B321" s="52"/>
      <c r="C321" s="52"/>
      <c r="D321" s="3" t="s">
        <v>5</v>
      </c>
      <c r="E321" s="3" t="s">
        <v>6</v>
      </c>
      <c r="F321" s="3" t="s">
        <v>7</v>
      </c>
      <c r="G321" s="3" t="s">
        <v>8</v>
      </c>
      <c r="H321" s="3" t="s">
        <v>9</v>
      </c>
      <c r="I321" s="3" t="s">
        <v>10</v>
      </c>
      <c r="J321" s="3" t="s">
        <v>11</v>
      </c>
      <c r="K321" s="3" t="s">
        <v>12</v>
      </c>
      <c r="L321" s="3" t="s">
        <v>13</v>
      </c>
      <c r="M321" s="3" t="s">
        <v>16</v>
      </c>
      <c r="N321" s="3" t="s">
        <v>17</v>
      </c>
      <c r="O321" s="3" t="s">
        <v>18</v>
      </c>
      <c r="P321" s="3" t="s">
        <v>19</v>
      </c>
    </row>
    <row r="322" spans="1:16" ht="16.5">
      <c r="A322" s="57" t="s">
        <v>410</v>
      </c>
      <c r="B322" s="58"/>
      <c r="C322" s="58"/>
      <c r="D322" s="59"/>
      <c r="E322" s="15">
        <f aca="true" t="shared" si="13" ref="E322:P322">E323+E334+E338</f>
        <v>14.7</v>
      </c>
      <c r="F322" s="15">
        <f t="shared" si="13"/>
        <v>20.900000000000002</v>
      </c>
      <c r="G322" s="15">
        <f t="shared" si="13"/>
        <v>74.3</v>
      </c>
      <c r="H322" s="15">
        <f t="shared" si="13"/>
        <v>544</v>
      </c>
      <c r="I322" s="15">
        <f t="shared" si="13"/>
        <v>0.9</v>
      </c>
      <c r="J322" s="15">
        <f t="shared" si="13"/>
        <v>0.13</v>
      </c>
      <c r="K322" s="15">
        <f t="shared" si="13"/>
        <v>121.72</v>
      </c>
      <c r="L322" s="15">
        <f t="shared" si="13"/>
        <v>0.93</v>
      </c>
      <c r="M322" s="15">
        <f t="shared" si="13"/>
        <v>219.86</v>
      </c>
      <c r="N322" s="15">
        <f t="shared" si="13"/>
        <v>235.97</v>
      </c>
      <c r="O322" s="15">
        <f t="shared" si="13"/>
        <v>48.32</v>
      </c>
      <c r="P322" s="15">
        <f t="shared" si="13"/>
        <v>1.3399999999999999</v>
      </c>
    </row>
    <row r="323" spans="1:16" ht="35.25" customHeight="1">
      <c r="A323" s="45" t="s">
        <v>322</v>
      </c>
      <c r="B323" s="46"/>
      <c r="C323" s="47"/>
      <c r="D323" s="8" t="s">
        <v>20</v>
      </c>
      <c r="E323" s="8">
        <v>7.2</v>
      </c>
      <c r="F323" s="8">
        <v>9.9</v>
      </c>
      <c r="G323" s="8">
        <v>30.5</v>
      </c>
      <c r="H323" s="8">
        <v>240</v>
      </c>
      <c r="I323" s="8">
        <v>0.9</v>
      </c>
      <c r="J323" s="8">
        <v>0.1</v>
      </c>
      <c r="K323" s="8">
        <v>63.9</v>
      </c>
      <c r="L323" s="8">
        <v>0.1</v>
      </c>
      <c r="M323" s="8">
        <v>205</v>
      </c>
      <c r="N323" s="8">
        <v>190</v>
      </c>
      <c r="O323" s="8">
        <v>38.7</v>
      </c>
      <c r="P323" s="8">
        <v>0.6</v>
      </c>
    </row>
    <row r="324" spans="1:16" ht="15.75">
      <c r="A324" s="2" t="s">
        <v>76</v>
      </c>
      <c r="B324" s="2">
        <v>15</v>
      </c>
      <c r="C324" s="2">
        <v>15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5.75">
      <c r="A325" s="2" t="s">
        <v>323</v>
      </c>
      <c r="B325" s="2">
        <v>12</v>
      </c>
      <c r="C325" s="2">
        <v>12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5.75">
      <c r="A326" s="2" t="s">
        <v>22</v>
      </c>
      <c r="B326" s="2">
        <v>182</v>
      </c>
      <c r="C326" s="2">
        <v>182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47.25">
      <c r="A327" s="2" t="s">
        <v>61</v>
      </c>
      <c r="B327" s="2">
        <v>84</v>
      </c>
      <c r="C327" s="2">
        <v>84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5.75">
      <c r="A328" s="12" t="s">
        <v>62</v>
      </c>
      <c r="B328" s="12" t="s">
        <v>110</v>
      </c>
      <c r="C328" s="12" t="s">
        <v>110</v>
      </c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1:16" ht="63">
      <c r="A329" s="12" t="s">
        <v>63</v>
      </c>
      <c r="B329" s="12" t="s">
        <v>324</v>
      </c>
      <c r="C329" s="12" t="s">
        <v>324</v>
      </c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1:16" ht="31.5">
      <c r="A330" s="12" t="s">
        <v>64</v>
      </c>
      <c r="B330" s="12" t="s">
        <v>161</v>
      </c>
      <c r="C330" s="12" t="s">
        <v>161</v>
      </c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1:16" ht="15.75">
      <c r="A331" s="12" t="s">
        <v>24</v>
      </c>
      <c r="B331" s="12" t="s">
        <v>89</v>
      </c>
      <c r="C331" s="12" t="s">
        <v>89</v>
      </c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1:16" ht="15.75">
      <c r="A332" s="12" t="s">
        <v>23</v>
      </c>
      <c r="B332" s="12" t="s">
        <v>132</v>
      </c>
      <c r="C332" s="12" t="s">
        <v>132</v>
      </c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1:16" ht="15.75">
      <c r="A333" s="12" t="s">
        <v>25</v>
      </c>
      <c r="B333" s="12" t="s">
        <v>89</v>
      </c>
      <c r="C333" s="12" t="s">
        <v>89</v>
      </c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1:16" ht="37.5" customHeight="1">
      <c r="A334" s="48" t="s">
        <v>276</v>
      </c>
      <c r="B334" s="49"/>
      <c r="C334" s="50"/>
      <c r="D334" s="15" t="s">
        <v>71</v>
      </c>
      <c r="E334" s="15" t="s">
        <v>162</v>
      </c>
      <c r="F334" s="15" t="s">
        <v>163</v>
      </c>
      <c r="G334" s="15" t="s">
        <v>164</v>
      </c>
      <c r="H334" s="15" t="s">
        <v>165</v>
      </c>
      <c r="I334" s="15" t="s">
        <v>108</v>
      </c>
      <c r="J334" s="15" t="s">
        <v>125</v>
      </c>
      <c r="K334" s="15" t="s">
        <v>166</v>
      </c>
      <c r="L334" s="15" t="s">
        <v>167</v>
      </c>
      <c r="M334" s="15" t="s">
        <v>168</v>
      </c>
      <c r="N334" s="15" t="s">
        <v>169</v>
      </c>
      <c r="O334" s="15" t="s">
        <v>170</v>
      </c>
      <c r="P334" s="15" t="s">
        <v>171</v>
      </c>
    </row>
    <row r="335" spans="1:16" ht="126">
      <c r="A335" s="12" t="s">
        <v>223</v>
      </c>
      <c r="B335" s="12" t="s">
        <v>242</v>
      </c>
      <c r="C335" s="12" t="s">
        <v>242</v>
      </c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1:16" ht="31.5">
      <c r="A336" s="15" t="s">
        <v>411</v>
      </c>
      <c r="B336" s="12"/>
      <c r="C336" s="12"/>
      <c r="D336" s="12" t="s">
        <v>152</v>
      </c>
      <c r="E336" s="12" t="s">
        <v>412</v>
      </c>
      <c r="F336" s="12" t="s">
        <v>109</v>
      </c>
      <c r="G336" s="12" t="s">
        <v>380</v>
      </c>
      <c r="H336" s="12" t="s">
        <v>324</v>
      </c>
      <c r="I336" s="12"/>
      <c r="J336" s="12"/>
      <c r="K336" s="12"/>
      <c r="L336" s="12"/>
      <c r="M336" s="12"/>
      <c r="N336" s="12"/>
      <c r="O336" s="12"/>
      <c r="P336" s="12"/>
    </row>
    <row r="337" spans="1:16" ht="15.75">
      <c r="A337" s="15" t="s">
        <v>413</v>
      </c>
      <c r="B337" s="12"/>
      <c r="C337" s="12"/>
      <c r="D337" s="12" t="s">
        <v>111</v>
      </c>
      <c r="E337" s="12" t="s">
        <v>122</v>
      </c>
      <c r="F337" s="12" t="s">
        <v>108</v>
      </c>
      <c r="G337" s="12" t="s">
        <v>192</v>
      </c>
      <c r="H337" s="12" t="s">
        <v>152</v>
      </c>
      <c r="I337" s="12"/>
      <c r="J337" s="12"/>
      <c r="K337" s="12"/>
      <c r="L337" s="12"/>
      <c r="M337" s="12"/>
      <c r="N337" s="12"/>
      <c r="O337" s="12"/>
      <c r="P337" s="12"/>
    </row>
    <row r="338" spans="1:16" ht="45" customHeight="1">
      <c r="A338" s="48" t="s">
        <v>294</v>
      </c>
      <c r="B338" s="49"/>
      <c r="C338" s="50"/>
      <c r="D338" s="15" t="s">
        <v>152</v>
      </c>
      <c r="E338" s="15" t="s">
        <v>147</v>
      </c>
      <c r="F338" s="15" t="s">
        <v>179</v>
      </c>
      <c r="G338" s="15" t="s">
        <v>206</v>
      </c>
      <c r="H338" s="15" t="s">
        <v>236</v>
      </c>
      <c r="I338" s="15" t="s">
        <v>108</v>
      </c>
      <c r="J338" s="15" t="s">
        <v>108</v>
      </c>
      <c r="K338" s="15" t="s">
        <v>108</v>
      </c>
      <c r="L338" s="15" t="s">
        <v>176</v>
      </c>
      <c r="M338" s="15" t="s">
        <v>151</v>
      </c>
      <c r="N338" s="15" t="s">
        <v>160</v>
      </c>
      <c r="O338" s="15" t="s">
        <v>177</v>
      </c>
      <c r="P338" s="15" t="s">
        <v>176</v>
      </c>
    </row>
    <row r="339" spans="1:16" ht="33" customHeight="1">
      <c r="A339" s="56" t="s">
        <v>73</v>
      </c>
      <c r="B339" s="49"/>
      <c r="C339" s="49"/>
      <c r="D339" s="50"/>
      <c r="E339" s="37">
        <f>E340+E343+E346+E353+E356+E360+E361+E362</f>
        <v>31.700000000000003</v>
      </c>
      <c r="F339" s="37">
        <f>F340+F343+F346+F353+F356+F360+F361+F362</f>
        <v>24.2</v>
      </c>
      <c r="G339" s="37">
        <f>G340+G343+G346+G353+G356+G360+G361+G362</f>
        <v>123.9</v>
      </c>
      <c r="H339" s="37">
        <f>H340+H343+H346+H353+H356+H360+H361+H362</f>
        <v>846</v>
      </c>
      <c r="I339" s="37">
        <f>I340+I343+I346+I353+I356+I360+I361+I362</f>
        <v>27.31</v>
      </c>
      <c r="J339" s="37">
        <f>J343+J346+J353+J356+J360+J361+J362</f>
        <v>0.32</v>
      </c>
      <c r="K339" s="37">
        <f>K343+K346+K353+K356+K360+K361+K362</f>
        <v>19.700000000000003</v>
      </c>
      <c r="L339" s="37">
        <f>L343++L346+L353+L356+L360+L361+L362</f>
        <v>2.7</v>
      </c>
      <c r="M339" s="37">
        <f>M343+M346+M353+M356+M360+M361+M362</f>
        <v>312.11</v>
      </c>
      <c r="N339" s="37">
        <f>N343+N346+N353+N356+N360+N361+N362</f>
        <v>364.15999999999997</v>
      </c>
      <c r="O339" s="37">
        <f>O343+O346+O353+O356+O360+O361+O362</f>
        <v>69.93</v>
      </c>
      <c r="P339" s="37">
        <f>P343+P346+P353+P356+P360+P361+P362</f>
        <v>4.38</v>
      </c>
    </row>
    <row r="340" spans="1:16" ht="53.25" customHeight="1">
      <c r="A340" s="45" t="s">
        <v>254</v>
      </c>
      <c r="B340" s="46"/>
      <c r="C340" s="47"/>
      <c r="D340" s="40">
        <v>80</v>
      </c>
      <c r="E340" s="40">
        <v>0.8</v>
      </c>
      <c r="F340" s="40">
        <v>0.2</v>
      </c>
      <c r="G340" s="40">
        <v>2.6</v>
      </c>
      <c r="H340" s="40">
        <v>15</v>
      </c>
      <c r="I340" s="40">
        <v>10</v>
      </c>
      <c r="J340" s="40">
        <v>0</v>
      </c>
      <c r="K340" s="40">
        <v>0</v>
      </c>
      <c r="L340" s="40">
        <v>0.1</v>
      </c>
      <c r="M340" s="40">
        <v>23</v>
      </c>
      <c r="N340" s="40">
        <v>42</v>
      </c>
      <c r="O340" s="40">
        <v>14</v>
      </c>
      <c r="P340" s="40">
        <v>0.6</v>
      </c>
    </row>
    <row r="341" spans="1:16" ht="31.5">
      <c r="A341" s="2" t="s">
        <v>49</v>
      </c>
      <c r="B341" s="3">
        <v>84</v>
      </c>
      <c r="C341" s="3">
        <v>80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47.25">
      <c r="A342" s="2" t="s">
        <v>50</v>
      </c>
      <c r="B342" s="3">
        <v>82</v>
      </c>
      <c r="C342" s="3">
        <v>80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38.25" customHeight="1">
      <c r="A343" s="48" t="s">
        <v>414</v>
      </c>
      <c r="B343" s="49"/>
      <c r="C343" s="50"/>
      <c r="D343" s="15" t="s">
        <v>31</v>
      </c>
      <c r="E343" s="15" t="s">
        <v>415</v>
      </c>
      <c r="F343" s="15" t="s">
        <v>335</v>
      </c>
      <c r="G343" s="15" t="s">
        <v>104</v>
      </c>
      <c r="H343" s="15" t="s">
        <v>416</v>
      </c>
      <c r="I343" s="15" t="s">
        <v>108</v>
      </c>
      <c r="J343" s="15" t="s">
        <v>124</v>
      </c>
      <c r="K343" s="15" t="s">
        <v>86</v>
      </c>
      <c r="L343" s="15" t="s">
        <v>327</v>
      </c>
      <c r="M343" s="15" t="s">
        <v>328</v>
      </c>
      <c r="N343" s="15" t="s">
        <v>329</v>
      </c>
      <c r="O343" s="15" t="s">
        <v>330</v>
      </c>
      <c r="P343" s="15" t="s">
        <v>331</v>
      </c>
    </row>
    <row r="344" spans="1:16" ht="15.75">
      <c r="A344" s="12" t="s">
        <v>417</v>
      </c>
      <c r="B344" s="12" t="s">
        <v>97</v>
      </c>
      <c r="C344" s="12" t="s">
        <v>183</v>
      </c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1:16" ht="15.75">
      <c r="A345" s="12" t="s">
        <v>25</v>
      </c>
      <c r="B345" s="12" t="s">
        <v>89</v>
      </c>
      <c r="C345" s="12" t="s">
        <v>89</v>
      </c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1:16" ht="48.75" customHeight="1">
      <c r="A346" s="48" t="s">
        <v>332</v>
      </c>
      <c r="B346" s="49"/>
      <c r="C346" s="50"/>
      <c r="D346" s="15" t="s">
        <v>333</v>
      </c>
      <c r="E346" s="15" t="s">
        <v>202</v>
      </c>
      <c r="F346" s="15" t="s">
        <v>203</v>
      </c>
      <c r="G346" s="15" t="s">
        <v>204</v>
      </c>
      <c r="H346" s="15" t="s">
        <v>205</v>
      </c>
      <c r="I346" s="15" t="s">
        <v>108</v>
      </c>
      <c r="J346" s="15" t="s">
        <v>108</v>
      </c>
      <c r="K346" s="15" t="s">
        <v>334</v>
      </c>
      <c r="L346" s="15" t="s">
        <v>145</v>
      </c>
      <c r="M346" s="15" t="s">
        <v>335</v>
      </c>
      <c r="N346" s="15" t="s">
        <v>232</v>
      </c>
      <c r="O346" s="15" t="s">
        <v>98</v>
      </c>
      <c r="P346" s="15" t="s">
        <v>90</v>
      </c>
    </row>
    <row r="347" spans="1:16" ht="31.5">
      <c r="A347" s="12" t="s">
        <v>153</v>
      </c>
      <c r="B347" s="12" t="s">
        <v>229</v>
      </c>
      <c r="C347" s="12" t="s">
        <v>229</v>
      </c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1:16" ht="15.75">
      <c r="A348" s="12" t="s">
        <v>25</v>
      </c>
      <c r="B348" s="12" t="s">
        <v>87</v>
      </c>
      <c r="C348" s="12" t="s">
        <v>87</v>
      </c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1:16" ht="31.5">
      <c r="A349" s="12" t="s">
        <v>336</v>
      </c>
      <c r="B349" s="12" t="s">
        <v>172</v>
      </c>
      <c r="C349" s="12" t="s">
        <v>155</v>
      </c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1:16" ht="47.25">
      <c r="A350" s="12" t="s">
        <v>261</v>
      </c>
      <c r="B350" s="12" t="s">
        <v>178</v>
      </c>
      <c r="C350" s="12" t="s">
        <v>155</v>
      </c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1:16" ht="78.75">
      <c r="A351" s="12" t="s">
        <v>312</v>
      </c>
      <c r="B351" s="12" t="s">
        <v>191</v>
      </c>
      <c r="C351" s="12" t="s">
        <v>155</v>
      </c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1:16" ht="94.5">
      <c r="A352" s="12" t="s">
        <v>260</v>
      </c>
      <c r="B352" s="12" t="s">
        <v>158</v>
      </c>
      <c r="C352" s="12" t="s">
        <v>155</v>
      </c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1:16" ht="25.5" customHeight="1">
      <c r="A353" s="48" t="s">
        <v>418</v>
      </c>
      <c r="B353" s="49"/>
      <c r="C353" s="50"/>
      <c r="D353" s="15" t="s">
        <v>102</v>
      </c>
      <c r="E353" s="15" t="s">
        <v>90</v>
      </c>
      <c r="F353" s="15" t="s">
        <v>136</v>
      </c>
      <c r="G353" s="15" t="s">
        <v>419</v>
      </c>
      <c r="H353" s="15" t="s">
        <v>149</v>
      </c>
      <c r="I353" s="15" t="s">
        <v>108</v>
      </c>
      <c r="J353" s="15" t="s">
        <v>108</v>
      </c>
      <c r="K353" s="15" t="s">
        <v>108</v>
      </c>
      <c r="L353" s="15" t="s">
        <v>108</v>
      </c>
      <c r="M353" s="15" t="s">
        <v>145</v>
      </c>
      <c r="N353" s="15" t="s">
        <v>108</v>
      </c>
      <c r="O353" s="15" t="s">
        <v>108</v>
      </c>
      <c r="P353" s="15" t="s">
        <v>136</v>
      </c>
    </row>
    <row r="354" spans="1:16" ht="15.75">
      <c r="A354" s="12" t="s">
        <v>420</v>
      </c>
      <c r="B354" s="12" t="s">
        <v>338</v>
      </c>
      <c r="C354" s="12" t="s">
        <v>121</v>
      </c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1:16" ht="15.75">
      <c r="A355" s="12" t="s">
        <v>24</v>
      </c>
      <c r="B355" s="12" t="s">
        <v>101</v>
      </c>
      <c r="C355" s="12" t="s">
        <v>101</v>
      </c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1:16" ht="52.5" customHeight="1">
      <c r="A356" s="48" t="s">
        <v>251</v>
      </c>
      <c r="B356" s="49"/>
      <c r="C356" s="50"/>
      <c r="D356" s="15" t="s">
        <v>65</v>
      </c>
      <c r="E356" s="15" t="s">
        <v>177</v>
      </c>
      <c r="F356" s="15" t="s">
        <v>208</v>
      </c>
      <c r="G356" s="15" t="s">
        <v>86</v>
      </c>
      <c r="H356" s="15" t="s">
        <v>224</v>
      </c>
      <c r="I356" s="15" t="s">
        <v>108</v>
      </c>
      <c r="J356" s="15" t="s">
        <v>125</v>
      </c>
      <c r="K356" s="15" t="s">
        <v>145</v>
      </c>
      <c r="L356" s="15" t="s">
        <v>104</v>
      </c>
      <c r="M356" s="15" t="s">
        <v>225</v>
      </c>
      <c r="N356" s="15" t="s">
        <v>226</v>
      </c>
      <c r="O356" s="15" t="s">
        <v>188</v>
      </c>
      <c r="P356" s="15" t="s">
        <v>227</v>
      </c>
    </row>
    <row r="357" spans="1:16" ht="21.75" customHeight="1">
      <c r="A357" s="12" t="s">
        <v>27</v>
      </c>
      <c r="B357" s="12" t="s">
        <v>130</v>
      </c>
      <c r="C357" s="12" t="s">
        <v>130</v>
      </c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1:16" ht="24" customHeight="1">
      <c r="A358" s="12" t="s">
        <v>25</v>
      </c>
      <c r="B358" s="12" t="s">
        <v>89</v>
      </c>
      <c r="C358" s="12" t="s">
        <v>89</v>
      </c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1:16" ht="27" customHeight="1">
      <c r="A359" s="26" t="s">
        <v>48</v>
      </c>
      <c r="B359" s="27" t="s">
        <v>188</v>
      </c>
      <c r="C359" s="20" t="s">
        <v>86</v>
      </c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1:16" ht="51.75" customHeight="1">
      <c r="A360" s="57" t="s">
        <v>263</v>
      </c>
      <c r="B360" s="58"/>
      <c r="C360" s="59"/>
      <c r="D360" s="30">
        <v>30</v>
      </c>
      <c r="E360" s="30">
        <v>3.9</v>
      </c>
      <c r="F360" s="30">
        <v>0.8</v>
      </c>
      <c r="G360" s="30">
        <v>19.7</v>
      </c>
      <c r="H360" s="30">
        <v>105</v>
      </c>
      <c r="I360" s="30">
        <v>0</v>
      </c>
      <c r="J360" s="30">
        <v>0.1</v>
      </c>
      <c r="K360" s="30">
        <v>0.5</v>
      </c>
      <c r="L360" s="30">
        <v>0.5</v>
      </c>
      <c r="M360" s="30">
        <v>10.3</v>
      </c>
      <c r="N360" s="30">
        <v>46</v>
      </c>
      <c r="O360" s="30">
        <v>13.8</v>
      </c>
      <c r="P360" s="30">
        <v>1.1</v>
      </c>
    </row>
    <row r="361" spans="1:16" ht="47.25" customHeight="1">
      <c r="A361" s="57" t="s">
        <v>264</v>
      </c>
      <c r="B361" s="58"/>
      <c r="C361" s="59"/>
      <c r="D361" s="30">
        <v>40</v>
      </c>
      <c r="E361" s="30">
        <v>3</v>
      </c>
      <c r="F361" s="30">
        <v>0.3</v>
      </c>
      <c r="G361" s="30">
        <v>19</v>
      </c>
      <c r="H361" s="30">
        <v>94</v>
      </c>
      <c r="I361" s="30">
        <v>0</v>
      </c>
      <c r="J361" s="30">
        <v>0.1</v>
      </c>
      <c r="K361" s="30">
        <v>0</v>
      </c>
      <c r="L361" s="30">
        <v>0.4</v>
      </c>
      <c r="M361" s="30">
        <v>7.8</v>
      </c>
      <c r="N361" s="30">
        <v>25</v>
      </c>
      <c r="O361" s="30">
        <v>5.5</v>
      </c>
      <c r="P361" s="30">
        <v>0.4</v>
      </c>
    </row>
    <row r="362" spans="1:16" ht="68.25" customHeight="1">
      <c r="A362" s="48" t="s">
        <v>79</v>
      </c>
      <c r="B362" s="49"/>
      <c r="C362" s="50"/>
      <c r="D362" s="15" t="s">
        <v>111</v>
      </c>
      <c r="E362" s="15" t="s">
        <v>112</v>
      </c>
      <c r="F362" s="15" t="s">
        <v>104</v>
      </c>
      <c r="G362" s="15" t="s">
        <v>113</v>
      </c>
      <c r="H362" s="15" t="s">
        <v>114</v>
      </c>
      <c r="I362" s="15" t="s">
        <v>115</v>
      </c>
      <c r="J362" s="15" t="s">
        <v>100</v>
      </c>
      <c r="K362" s="15" t="s">
        <v>108</v>
      </c>
      <c r="L362" s="15" t="s">
        <v>116</v>
      </c>
      <c r="M362" s="15" t="s">
        <v>117</v>
      </c>
      <c r="N362" s="15" t="s">
        <v>118</v>
      </c>
      <c r="O362" s="15" t="s">
        <v>119</v>
      </c>
      <c r="P362" s="15" t="s">
        <v>120</v>
      </c>
    </row>
    <row r="363" spans="1:16" ht="15.75">
      <c r="A363" s="53" t="s">
        <v>43</v>
      </c>
      <c r="B363" s="54"/>
      <c r="C363" s="54"/>
      <c r="D363" s="55"/>
      <c r="E363" s="38">
        <f aca="true" t="shared" si="14" ref="E363:P363">E339+E322</f>
        <v>46.400000000000006</v>
      </c>
      <c r="F363" s="38">
        <f t="shared" si="14"/>
        <v>45.1</v>
      </c>
      <c r="G363" s="38">
        <f t="shared" si="14"/>
        <v>198.2</v>
      </c>
      <c r="H363" s="38">
        <f t="shared" si="14"/>
        <v>1390</v>
      </c>
      <c r="I363" s="38">
        <f t="shared" si="14"/>
        <v>28.209999999999997</v>
      </c>
      <c r="J363" s="38">
        <f t="shared" si="14"/>
        <v>0.45</v>
      </c>
      <c r="K363" s="38">
        <f t="shared" si="14"/>
        <v>141.42000000000002</v>
      </c>
      <c r="L363" s="38">
        <f t="shared" si="14"/>
        <v>3.6300000000000003</v>
      </c>
      <c r="M363" s="38">
        <f t="shared" si="14"/>
        <v>531.97</v>
      </c>
      <c r="N363" s="38">
        <f t="shared" si="14"/>
        <v>600.13</v>
      </c>
      <c r="O363" s="38">
        <f t="shared" si="14"/>
        <v>118.25</v>
      </c>
      <c r="P363" s="38">
        <f t="shared" si="14"/>
        <v>5.72</v>
      </c>
    </row>
    <row r="364" spans="1:16" ht="16.5">
      <c r="A364" s="75" t="s">
        <v>193</v>
      </c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5"/>
    </row>
    <row r="365" spans="1:16" ht="15.75">
      <c r="A365" s="51" t="s">
        <v>1</v>
      </c>
      <c r="B365" s="51" t="s">
        <v>2</v>
      </c>
      <c r="C365" s="51" t="s">
        <v>3</v>
      </c>
      <c r="D365" s="61" t="s">
        <v>4</v>
      </c>
      <c r="E365" s="62"/>
      <c r="F365" s="62"/>
      <c r="G365" s="62"/>
      <c r="H365" s="63"/>
      <c r="I365" s="61" t="s">
        <v>15</v>
      </c>
      <c r="J365" s="62"/>
      <c r="K365" s="62"/>
      <c r="L365" s="63"/>
      <c r="M365" s="61" t="s">
        <v>14</v>
      </c>
      <c r="N365" s="62"/>
      <c r="O365" s="62"/>
      <c r="P365" s="63"/>
    </row>
    <row r="366" spans="1:16" ht="47.25">
      <c r="A366" s="52"/>
      <c r="B366" s="52"/>
      <c r="C366" s="52"/>
      <c r="D366" s="3" t="s">
        <v>5</v>
      </c>
      <c r="E366" s="3" t="s">
        <v>6</v>
      </c>
      <c r="F366" s="3" t="s">
        <v>7</v>
      </c>
      <c r="G366" s="3" t="s">
        <v>8</v>
      </c>
      <c r="H366" s="3" t="s">
        <v>9</v>
      </c>
      <c r="I366" s="3" t="s">
        <v>10</v>
      </c>
      <c r="J366" s="3" t="s">
        <v>11</v>
      </c>
      <c r="K366" s="3" t="s">
        <v>12</v>
      </c>
      <c r="L366" s="3" t="s">
        <v>13</v>
      </c>
      <c r="M366" s="3" t="s">
        <v>16</v>
      </c>
      <c r="N366" s="3" t="s">
        <v>17</v>
      </c>
      <c r="O366" s="3" t="s">
        <v>18</v>
      </c>
      <c r="P366" s="3" t="s">
        <v>19</v>
      </c>
    </row>
    <row r="367" spans="1:16" ht="16.5">
      <c r="A367" s="53" t="s">
        <v>421</v>
      </c>
      <c r="B367" s="54"/>
      <c r="C367" s="54"/>
      <c r="D367" s="55"/>
      <c r="E367" s="37">
        <f aca="true" t="shared" si="15" ref="E367:P367">E368+E383</f>
        <v>26.3</v>
      </c>
      <c r="F367" s="37">
        <f t="shared" si="15"/>
        <v>22.4</v>
      </c>
      <c r="G367" s="37">
        <f t="shared" si="15"/>
        <v>54.4</v>
      </c>
      <c r="H367" s="37">
        <f t="shared" si="15"/>
        <v>522</v>
      </c>
      <c r="I367" s="37">
        <f t="shared" si="15"/>
        <v>1.1</v>
      </c>
      <c r="J367" s="37">
        <f t="shared" si="15"/>
        <v>0.1</v>
      </c>
      <c r="K367" s="37">
        <f t="shared" si="15"/>
        <v>97.6</v>
      </c>
      <c r="L367" s="37">
        <f t="shared" si="15"/>
        <v>0.5</v>
      </c>
      <c r="M367" s="37">
        <f t="shared" si="15"/>
        <v>389.4</v>
      </c>
      <c r="N367" s="37">
        <f t="shared" si="15"/>
        <v>371</v>
      </c>
      <c r="O367" s="37">
        <f t="shared" si="15"/>
        <v>56.8</v>
      </c>
      <c r="P367" s="37">
        <f t="shared" si="15"/>
        <v>1.2</v>
      </c>
    </row>
    <row r="368" spans="1:16" ht="43.5" customHeight="1">
      <c r="A368" s="48" t="s">
        <v>339</v>
      </c>
      <c r="B368" s="49"/>
      <c r="C368" s="50"/>
      <c r="D368" s="15" t="s">
        <v>194</v>
      </c>
      <c r="E368" s="15" t="s">
        <v>210</v>
      </c>
      <c r="F368" s="15" t="s">
        <v>157</v>
      </c>
      <c r="G368" s="15" t="s">
        <v>340</v>
      </c>
      <c r="H368" s="15" t="s">
        <v>341</v>
      </c>
      <c r="I368" s="15" t="s">
        <v>176</v>
      </c>
      <c r="J368" s="15" t="s">
        <v>136</v>
      </c>
      <c r="K368" s="15" t="s">
        <v>191</v>
      </c>
      <c r="L368" s="15" t="s">
        <v>90</v>
      </c>
      <c r="M368" s="15" t="s">
        <v>342</v>
      </c>
      <c r="N368" s="15" t="s">
        <v>343</v>
      </c>
      <c r="O368" s="15" t="s">
        <v>344</v>
      </c>
      <c r="P368" s="15" t="s">
        <v>103</v>
      </c>
    </row>
    <row r="369" spans="1:16" ht="15.75">
      <c r="A369" s="12" t="s">
        <v>195</v>
      </c>
      <c r="B369" s="12" t="s">
        <v>128</v>
      </c>
      <c r="C369" s="12" t="s">
        <v>246</v>
      </c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1:16" ht="15.75">
      <c r="A370" s="12" t="s">
        <v>39</v>
      </c>
      <c r="B370" s="12" t="s">
        <v>101</v>
      </c>
      <c r="C370" s="12" t="s">
        <v>101</v>
      </c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t="15.75">
      <c r="A371" s="12" t="s">
        <v>40</v>
      </c>
      <c r="B371" s="12" t="s">
        <v>85</v>
      </c>
      <c r="C371" s="12" t="s">
        <v>85</v>
      </c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1:16" ht="15.75">
      <c r="A372" s="12" t="s">
        <v>24</v>
      </c>
      <c r="B372" s="12" t="s">
        <v>228</v>
      </c>
      <c r="C372" s="12" t="s">
        <v>228</v>
      </c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1:16" ht="15.75">
      <c r="A373" s="12" t="s">
        <v>46</v>
      </c>
      <c r="B373" s="12" t="s">
        <v>95</v>
      </c>
      <c r="C373" s="12" t="s">
        <v>95</v>
      </c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1:16" ht="31.5">
      <c r="A374" s="12" t="s">
        <v>68</v>
      </c>
      <c r="B374" s="12" t="s">
        <v>134</v>
      </c>
      <c r="C374" s="12" t="s">
        <v>134</v>
      </c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1:16" ht="15.75">
      <c r="A375" s="12" t="s">
        <v>22</v>
      </c>
      <c r="B375" s="12" t="s">
        <v>160</v>
      </c>
      <c r="C375" s="12" t="s">
        <v>160</v>
      </c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1:16" ht="47.25">
      <c r="A376" s="12" t="s">
        <v>61</v>
      </c>
      <c r="B376" s="12" t="s">
        <v>85</v>
      </c>
      <c r="C376" s="12" t="s">
        <v>85</v>
      </c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t="15.75">
      <c r="A377" s="12" t="s">
        <v>62</v>
      </c>
      <c r="B377" s="12" t="s">
        <v>156</v>
      </c>
      <c r="C377" s="12" t="s">
        <v>156</v>
      </c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1:16" ht="63">
      <c r="A378" s="12" t="s">
        <v>63</v>
      </c>
      <c r="B378" s="12" t="s">
        <v>113</v>
      </c>
      <c r="C378" s="12" t="s">
        <v>113</v>
      </c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1:16" ht="15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1:16" ht="31.5">
      <c r="A380" s="12" t="s">
        <v>64</v>
      </c>
      <c r="B380" s="12" t="s">
        <v>110</v>
      </c>
      <c r="C380" s="12" t="s">
        <v>110</v>
      </c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1:16" ht="15.75">
      <c r="A381" s="12" t="s">
        <v>250</v>
      </c>
      <c r="B381" s="12" t="s">
        <v>161</v>
      </c>
      <c r="C381" s="12" t="s">
        <v>161</v>
      </c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t="30" customHeight="1">
      <c r="A382" s="12" t="s">
        <v>345</v>
      </c>
      <c r="B382" s="12" t="s">
        <v>121</v>
      </c>
      <c r="C382" s="12" t="s">
        <v>121</v>
      </c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1:16" ht="21.75" customHeight="1">
      <c r="A383" s="53" t="s">
        <v>28</v>
      </c>
      <c r="B383" s="54"/>
      <c r="C383" s="55"/>
      <c r="D383" s="28" t="s">
        <v>102</v>
      </c>
      <c r="E383" s="28" t="s">
        <v>94</v>
      </c>
      <c r="F383" s="28" t="s">
        <v>197</v>
      </c>
      <c r="G383" s="28" t="s">
        <v>215</v>
      </c>
      <c r="H383" s="28" t="s">
        <v>216</v>
      </c>
      <c r="I383" s="28" t="s">
        <v>103</v>
      </c>
      <c r="J383" s="28" t="s">
        <v>108</v>
      </c>
      <c r="K383" s="28" t="s">
        <v>380</v>
      </c>
      <c r="L383" s="28" t="s">
        <v>108</v>
      </c>
      <c r="M383" s="28" t="s">
        <v>381</v>
      </c>
      <c r="N383" s="28" t="s">
        <v>382</v>
      </c>
      <c r="O383" s="28" t="s">
        <v>383</v>
      </c>
      <c r="P383" s="28" t="s">
        <v>90</v>
      </c>
    </row>
    <row r="384" spans="1:16" ht="15.75">
      <c r="A384" s="12" t="s">
        <v>234</v>
      </c>
      <c r="B384" s="12" t="s">
        <v>156</v>
      </c>
      <c r="C384" s="12" t="s">
        <v>156</v>
      </c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1:16" ht="15.75">
      <c r="A385" s="12" t="s">
        <v>24</v>
      </c>
      <c r="B385" s="12" t="s">
        <v>101</v>
      </c>
      <c r="C385" s="12" t="s">
        <v>101</v>
      </c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1:16" ht="15.75">
      <c r="A386" s="26" t="s">
        <v>22</v>
      </c>
      <c r="B386" s="27" t="s">
        <v>133</v>
      </c>
      <c r="C386" s="20" t="s">
        <v>133</v>
      </c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1:16" ht="47.25">
      <c r="A387" s="12" t="s">
        <v>61</v>
      </c>
      <c r="B387" s="12" t="s">
        <v>346</v>
      </c>
      <c r="C387" s="12" t="s">
        <v>346</v>
      </c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1:16" ht="15.75">
      <c r="A388" s="12" t="s">
        <v>62</v>
      </c>
      <c r="B388" s="12" t="s">
        <v>154</v>
      </c>
      <c r="C388" s="12" t="s">
        <v>154</v>
      </c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1:16" ht="63">
      <c r="A389" s="12" t="s">
        <v>63</v>
      </c>
      <c r="B389" s="12" t="s">
        <v>207</v>
      </c>
      <c r="C389" s="12" t="s">
        <v>207</v>
      </c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1:16" ht="31.5">
      <c r="A390" s="12" t="s">
        <v>64</v>
      </c>
      <c r="B390" s="12" t="s">
        <v>245</v>
      </c>
      <c r="C390" s="12" t="s">
        <v>245</v>
      </c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1:16" ht="15.75">
      <c r="A391" s="12" t="s">
        <v>58</v>
      </c>
      <c r="B391" s="12"/>
      <c r="C391" s="12"/>
      <c r="D391" s="12" t="s">
        <v>231</v>
      </c>
      <c r="E391" s="12" t="s">
        <v>403</v>
      </c>
      <c r="F391" s="12" t="s">
        <v>404</v>
      </c>
      <c r="G391" s="12" t="s">
        <v>405</v>
      </c>
      <c r="H391" s="12" t="s">
        <v>406</v>
      </c>
      <c r="I391" s="12"/>
      <c r="J391" s="12"/>
      <c r="K391" s="12"/>
      <c r="L391" s="12"/>
      <c r="M391" s="12"/>
      <c r="N391" s="12"/>
      <c r="O391" s="12"/>
      <c r="P391" s="12"/>
    </row>
    <row r="392" spans="1:16" ht="26.25" customHeight="1">
      <c r="A392" s="75" t="s">
        <v>73</v>
      </c>
      <c r="B392" s="54"/>
      <c r="C392" s="54"/>
      <c r="D392" s="55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1:16" ht="54.75" customHeight="1">
      <c r="A393" s="48" t="s">
        <v>422</v>
      </c>
      <c r="B393" s="49"/>
      <c r="C393" s="50"/>
      <c r="D393" s="15" t="s">
        <v>425</v>
      </c>
      <c r="E393" s="15" t="s">
        <v>426</v>
      </c>
      <c r="F393" s="15" t="s">
        <v>147</v>
      </c>
      <c r="G393" s="15" t="s">
        <v>427</v>
      </c>
      <c r="H393" s="15" t="s">
        <v>428</v>
      </c>
      <c r="I393" s="15" t="s">
        <v>104</v>
      </c>
      <c r="J393" s="15" t="s">
        <v>108</v>
      </c>
      <c r="K393" s="15" t="s">
        <v>347</v>
      </c>
      <c r="L393" s="15" t="s">
        <v>176</v>
      </c>
      <c r="M393" s="15" t="s">
        <v>135</v>
      </c>
      <c r="N393" s="15" t="s">
        <v>348</v>
      </c>
      <c r="O393" s="15" t="s">
        <v>349</v>
      </c>
      <c r="P393" s="15" t="s">
        <v>131</v>
      </c>
    </row>
    <row r="394" spans="1:16" ht="31.5">
      <c r="A394" s="12" t="s">
        <v>51</v>
      </c>
      <c r="B394" s="12" t="s">
        <v>221</v>
      </c>
      <c r="C394" s="12" t="s">
        <v>229</v>
      </c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1:16" ht="31.5">
      <c r="A395" s="12" t="s">
        <v>350</v>
      </c>
      <c r="B395" s="12" t="s">
        <v>229</v>
      </c>
      <c r="C395" s="12" t="s">
        <v>229</v>
      </c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1:16" ht="31.5">
      <c r="A396" s="12" t="s">
        <v>68</v>
      </c>
      <c r="B396" s="12" t="s">
        <v>94</v>
      </c>
      <c r="C396" s="12" t="s">
        <v>94</v>
      </c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1:16" ht="15.75">
      <c r="A397" s="12" t="s">
        <v>38</v>
      </c>
      <c r="B397" s="12" t="s">
        <v>85</v>
      </c>
      <c r="C397" s="12" t="s">
        <v>86</v>
      </c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1:16" ht="47.25">
      <c r="A398" s="12" t="s">
        <v>351</v>
      </c>
      <c r="B398" s="12" t="s">
        <v>94</v>
      </c>
      <c r="C398" s="12" t="s">
        <v>94</v>
      </c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1:16" ht="15.75">
      <c r="A399" s="26" t="s">
        <v>423</v>
      </c>
      <c r="B399" s="27" t="s">
        <v>94</v>
      </c>
      <c r="C399" s="20" t="s">
        <v>94</v>
      </c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1:16" ht="15.75">
      <c r="A400" s="12" t="s">
        <v>424</v>
      </c>
      <c r="B400" s="12" t="s">
        <v>113</v>
      </c>
      <c r="C400" s="12" t="s">
        <v>85</v>
      </c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1:16" ht="15.75">
      <c r="A401" s="12" t="s">
        <v>39</v>
      </c>
      <c r="B401" s="12" t="s">
        <v>89</v>
      </c>
      <c r="C401" s="12" t="s">
        <v>89</v>
      </c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1:16" ht="38.25" customHeight="1">
      <c r="A402" s="48" t="s">
        <v>69</v>
      </c>
      <c r="B402" s="49"/>
      <c r="C402" s="50"/>
      <c r="D402" s="15" t="s">
        <v>102</v>
      </c>
      <c r="E402" s="15" t="s">
        <v>145</v>
      </c>
      <c r="F402" s="15" t="s">
        <v>108</v>
      </c>
      <c r="G402" s="15" t="s">
        <v>352</v>
      </c>
      <c r="H402" s="15" t="s">
        <v>229</v>
      </c>
      <c r="I402" s="15" t="s">
        <v>85</v>
      </c>
      <c r="J402" s="15" t="s">
        <v>108</v>
      </c>
      <c r="K402" s="15" t="s">
        <v>108</v>
      </c>
      <c r="L402" s="15" t="s">
        <v>112</v>
      </c>
      <c r="M402" s="15" t="s">
        <v>86</v>
      </c>
      <c r="N402" s="15" t="s">
        <v>130</v>
      </c>
      <c r="O402" s="15" t="s">
        <v>242</v>
      </c>
      <c r="P402" s="15" t="s">
        <v>176</v>
      </c>
    </row>
    <row r="403" spans="1:16" ht="72.75" customHeight="1">
      <c r="A403" s="48" t="s">
        <v>79</v>
      </c>
      <c r="B403" s="49"/>
      <c r="C403" s="50"/>
      <c r="D403" s="6" t="s">
        <v>111</v>
      </c>
      <c r="E403" s="6" t="s">
        <v>112</v>
      </c>
      <c r="F403" s="6" t="s">
        <v>104</v>
      </c>
      <c r="G403" s="6" t="s">
        <v>113</v>
      </c>
      <c r="H403" s="6" t="s">
        <v>114</v>
      </c>
      <c r="I403" s="6" t="s">
        <v>115</v>
      </c>
      <c r="J403" s="6" t="s">
        <v>100</v>
      </c>
      <c r="K403" s="6" t="s">
        <v>108</v>
      </c>
      <c r="L403" s="6" t="s">
        <v>116</v>
      </c>
      <c r="M403" s="6" t="s">
        <v>117</v>
      </c>
      <c r="N403" s="6" t="s">
        <v>118</v>
      </c>
      <c r="O403" s="6" t="s">
        <v>119</v>
      </c>
      <c r="P403" s="6" t="s">
        <v>120</v>
      </c>
    </row>
    <row r="404" spans="1:16" ht="48" customHeight="1">
      <c r="A404" s="57" t="s">
        <v>263</v>
      </c>
      <c r="B404" s="58"/>
      <c r="C404" s="59"/>
      <c r="D404" s="19">
        <v>30</v>
      </c>
      <c r="E404" s="19">
        <v>3.9</v>
      </c>
      <c r="F404" s="19">
        <v>0.8</v>
      </c>
      <c r="G404" s="19">
        <v>19.7</v>
      </c>
      <c r="H404" s="19">
        <v>105</v>
      </c>
      <c r="I404" s="19">
        <v>0</v>
      </c>
      <c r="J404" s="19">
        <v>0.1</v>
      </c>
      <c r="K404" s="19">
        <v>0.5</v>
      </c>
      <c r="L404" s="19">
        <v>0.5</v>
      </c>
      <c r="M404" s="19">
        <v>10.3</v>
      </c>
      <c r="N404" s="19">
        <v>46</v>
      </c>
      <c r="O404" s="19">
        <v>13.8</v>
      </c>
      <c r="P404" s="19">
        <v>1.1</v>
      </c>
    </row>
    <row r="405" spans="1:16" ht="44.25" customHeight="1">
      <c r="A405" s="57" t="s">
        <v>264</v>
      </c>
      <c r="B405" s="58"/>
      <c r="C405" s="59"/>
      <c r="D405" s="19">
        <v>40</v>
      </c>
      <c r="E405" s="19">
        <v>3</v>
      </c>
      <c r="F405" s="19">
        <v>0.3</v>
      </c>
      <c r="G405" s="19">
        <v>19</v>
      </c>
      <c r="H405" s="19">
        <v>94</v>
      </c>
      <c r="I405" s="19">
        <v>0</v>
      </c>
      <c r="J405" s="19">
        <v>0.1</v>
      </c>
      <c r="K405" s="19">
        <v>0</v>
      </c>
      <c r="L405" s="19">
        <v>0.4</v>
      </c>
      <c r="M405" s="19">
        <v>7.8</v>
      </c>
      <c r="N405" s="19">
        <v>25</v>
      </c>
      <c r="O405" s="19">
        <v>5.5</v>
      </c>
      <c r="P405" s="19">
        <v>0.4</v>
      </c>
    </row>
    <row r="406" spans="1:16" ht="49.5" customHeight="1">
      <c r="A406" s="48" t="s">
        <v>429</v>
      </c>
      <c r="B406" s="49"/>
      <c r="C406" s="50"/>
      <c r="D406" s="28" t="s">
        <v>71</v>
      </c>
      <c r="E406" s="28" t="s">
        <v>162</v>
      </c>
      <c r="F406" s="28" t="s">
        <v>163</v>
      </c>
      <c r="G406" s="28" t="s">
        <v>164</v>
      </c>
      <c r="H406" s="28" t="s">
        <v>165</v>
      </c>
      <c r="I406" s="28" t="s">
        <v>108</v>
      </c>
      <c r="J406" s="28" t="s">
        <v>107</v>
      </c>
      <c r="K406" s="28" t="s">
        <v>108</v>
      </c>
      <c r="L406" s="28" t="s">
        <v>108</v>
      </c>
      <c r="M406" s="28" t="s">
        <v>164</v>
      </c>
      <c r="N406" s="28" t="s">
        <v>212</v>
      </c>
      <c r="O406" s="28" t="s">
        <v>213</v>
      </c>
      <c r="P406" s="28" t="s">
        <v>214</v>
      </c>
    </row>
    <row r="407" spans="1:16" ht="24" customHeight="1">
      <c r="A407" s="29" t="s">
        <v>353</v>
      </c>
      <c r="B407" s="29" t="s">
        <v>130</v>
      </c>
      <c r="C407" s="29" t="s">
        <v>130</v>
      </c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</row>
    <row r="408" spans="1:16" ht="15" customHeight="1">
      <c r="A408" s="29" t="s">
        <v>400</v>
      </c>
      <c r="B408" s="29" t="s">
        <v>86</v>
      </c>
      <c r="C408" s="29" t="s">
        <v>86</v>
      </c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</row>
    <row r="409" spans="1:16" ht="15.75">
      <c r="A409" s="53" t="s">
        <v>43</v>
      </c>
      <c r="B409" s="54"/>
      <c r="C409" s="54"/>
      <c r="D409" s="55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1:16" ht="25.5" customHeight="1">
      <c r="A410" s="56" t="s">
        <v>209</v>
      </c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50"/>
    </row>
    <row r="411" spans="1:16" ht="15.75">
      <c r="A411" s="51" t="s">
        <v>1</v>
      </c>
      <c r="B411" s="51" t="s">
        <v>2</v>
      </c>
      <c r="C411" s="51" t="s">
        <v>3</v>
      </c>
      <c r="D411" s="61" t="s">
        <v>4</v>
      </c>
      <c r="E411" s="62"/>
      <c r="F411" s="62"/>
      <c r="G411" s="62"/>
      <c r="H411" s="63"/>
      <c r="I411" s="61" t="s">
        <v>15</v>
      </c>
      <c r="J411" s="62"/>
      <c r="K411" s="62"/>
      <c r="L411" s="63"/>
      <c r="M411" s="61" t="s">
        <v>14</v>
      </c>
      <c r="N411" s="62"/>
      <c r="O411" s="62"/>
      <c r="P411" s="63"/>
    </row>
    <row r="412" spans="1:16" ht="47.25">
      <c r="A412" s="52"/>
      <c r="B412" s="52"/>
      <c r="C412" s="52"/>
      <c r="D412" s="3" t="s">
        <v>5</v>
      </c>
      <c r="E412" s="3" t="s">
        <v>6</v>
      </c>
      <c r="F412" s="3" t="s">
        <v>7</v>
      </c>
      <c r="G412" s="3" t="s">
        <v>8</v>
      </c>
      <c r="H412" s="3" t="s">
        <v>9</v>
      </c>
      <c r="I412" s="3" t="s">
        <v>10</v>
      </c>
      <c r="J412" s="3" t="s">
        <v>11</v>
      </c>
      <c r="K412" s="3" t="s">
        <v>12</v>
      </c>
      <c r="L412" s="3" t="s">
        <v>13</v>
      </c>
      <c r="M412" s="3" t="s">
        <v>16</v>
      </c>
      <c r="N412" s="3" t="s">
        <v>17</v>
      </c>
      <c r="O412" s="3" t="s">
        <v>18</v>
      </c>
      <c r="P412" s="3" t="s">
        <v>19</v>
      </c>
    </row>
    <row r="413" spans="1:16" ht="27.75" customHeight="1">
      <c r="A413" s="48" t="s">
        <v>410</v>
      </c>
      <c r="B413" s="49"/>
      <c r="C413" s="49"/>
      <c r="D413" s="50"/>
      <c r="E413" s="37">
        <f>E414+E425++E426+E427</f>
        <v>17.099999999999998</v>
      </c>
      <c r="F413" s="37">
        <f aca="true" t="shared" si="16" ref="F413:P413">F414+F425+F426+F427</f>
        <v>17.4</v>
      </c>
      <c r="G413" s="37">
        <f t="shared" si="16"/>
        <v>68.8</v>
      </c>
      <c r="H413" s="37">
        <f t="shared" si="16"/>
        <v>479</v>
      </c>
      <c r="I413" s="37">
        <f t="shared" si="16"/>
        <v>0.7</v>
      </c>
      <c r="J413" s="37">
        <f t="shared" si="16"/>
        <v>0.2</v>
      </c>
      <c r="K413" s="37">
        <f t="shared" si="16"/>
        <v>116.6</v>
      </c>
      <c r="L413" s="37">
        <f t="shared" si="16"/>
        <v>1</v>
      </c>
      <c r="M413" s="37">
        <f t="shared" si="16"/>
        <v>190.70000000000002</v>
      </c>
      <c r="N413" s="37">
        <f t="shared" si="16"/>
        <v>315</v>
      </c>
      <c r="O413" s="37">
        <f t="shared" si="16"/>
        <v>103.4</v>
      </c>
      <c r="P413" s="37">
        <f t="shared" si="16"/>
        <v>4.1</v>
      </c>
    </row>
    <row r="414" spans="1:16" ht="34.5" customHeight="1">
      <c r="A414" s="48" t="s">
        <v>354</v>
      </c>
      <c r="B414" s="49"/>
      <c r="C414" s="50"/>
      <c r="D414" s="28" t="s">
        <v>20</v>
      </c>
      <c r="E414" s="28" t="s">
        <v>211</v>
      </c>
      <c r="F414" s="28" t="s">
        <v>192</v>
      </c>
      <c r="G414" s="28" t="s">
        <v>355</v>
      </c>
      <c r="H414" s="28" t="s">
        <v>356</v>
      </c>
      <c r="I414" s="28" t="s">
        <v>103</v>
      </c>
      <c r="J414" s="28" t="s">
        <v>122</v>
      </c>
      <c r="K414" s="28" t="s">
        <v>357</v>
      </c>
      <c r="L414" s="28" t="s">
        <v>176</v>
      </c>
      <c r="M414" s="28" t="s">
        <v>358</v>
      </c>
      <c r="N414" s="28" t="s">
        <v>233</v>
      </c>
      <c r="O414" s="28" t="s">
        <v>359</v>
      </c>
      <c r="P414" s="28" t="s">
        <v>109</v>
      </c>
    </row>
    <row r="415" spans="1:16" ht="15.75">
      <c r="A415" s="12" t="s">
        <v>222</v>
      </c>
      <c r="B415" s="12" t="s">
        <v>152</v>
      </c>
      <c r="C415" s="12" t="s">
        <v>152</v>
      </c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1:16" ht="15.75">
      <c r="A416" s="12" t="s">
        <v>22</v>
      </c>
      <c r="B416" s="12" t="s">
        <v>200</v>
      </c>
      <c r="C416" s="12" t="s">
        <v>200</v>
      </c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1:16" ht="47.25">
      <c r="A417" s="12" t="s">
        <v>61</v>
      </c>
      <c r="B417" s="12" t="s">
        <v>241</v>
      </c>
      <c r="C417" s="12" t="s">
        <v>241</v>
      </c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1:16" ht="15.75">
      <c r="A418" s="12" t="s">
        <v>62</v>
      </c>
      <c r="B418" s="12" t="s">
        <v>85</v>
      </c>
      <c r="C418" s="12" t="s">
        <v>85</v>
      </c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1:16" ht="63">
      <c r="A419" s="12" t="s">
        <v>63</v>
      </c>
      <c r="B419" s="12" t="s">
        <v>89</v>
      </c>
      <c r="C419" s="12" t="s">
        <v>89</v>
      </c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1:16" ht="31.5">
      <c r="A420" s="12" t="s">
        <v>64</v>
      </c>
      <c r="B420" s="12" t="s">
        <v>105</v>
      </c>
      <c r="C420" s="12" t="s">
        <v>105</v>
      </c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1:16" ht="15.75">
      <c r="A421" s="12" t="s">
        <v>21</v>
      </c>
      <c r="B421" s="12" t="s">
        <v>106</v>
      </c>
      <c r="C421" s="12" t="s">
        <v>106</v>
      </c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1:16" ht="15.75">
      <c r="A422" s="26" t="s">
        <v>24</v>
      </c>
      <c r="B422" s="27" t="s">
        <v>89</v>
      </c>
      <c r="C422" s="20" t="s">
        <v>89</v>
      </c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ht="15.75">
      <c r="A423" s="12" t="s">
        <v>23</v>
      </c>
      <c r="B423" s="12" t="s">
        <v>132</v>
      </c>
      <c r="C423" s="12" t="s">
        <v>132</v>
      </c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1:16" ht="15.75">
      <c r="A424" s="12" t="s">
        <v>25</v>
      </c>
      <c r="B424" s="12" t="s">
        <v>89</v>
      </c>
      <c r="C424" s="12" t="s">
        <v>89</v>
      </c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t="54.75" customHeight="1">
      <c r="A425" s="48" t="s">
        <v>360</v>
      </c>
      <c r="B425" s="49"/>
      <c r="C425" s="50"/>
      <c r="D425" s="6" t="s">
        <v>152</v>
      </c>
      <c r="E425" s="6" t="s">
        <v>89</v>
      </c>
      <c r="F425" s="6" t="s">
        <v>187</v>
      </c>
      <c r="G425" s="6" t="s">
        <v>104</v>
      </c>
      <c r="H425" s="6" t="s">
        <v>229</v>
      </c>
      <c r="I425" s="6" t="s">
        <v>108</v>
      </c>
      <c r="J425" s="6" t="s">
        <v>108</v>
      </c>
      <c r="K425" s="6" t="s">
        <v>346</v>
      </c>
      <c r="L425" s="6" t="s">
        <v>122</v>
      </c>
      <c r="M425" s="6" t="s">
        <v>215</v>
      </c>
      <c r="N425" s="6" t="s">
        <v>184</v>
      </c>
      <c r="O425" s="6" t="s">
        <v>220</v>
      </c>
      <c r="P425" s="6" t="s">
        <v>148</v>
      </c>
    </row>
    <row r="426" spans="1:16" ht="31.5" customHeight="1">
      <c r="A426" s="48" t="s">
        <v>361</v>
      </c>
      <c r="B426" s="49"/>
      <c r="C426" s="50"/>
      <c r="D426" s="15" t="s">
        <v>121</v>
      </c>
      <c r="E426" s="15" t="s">
        <v>156</v>
      </c>
      <c r="F426" s="15" t="s">
        <v>362</v>
      </c>
      <c r="G426" s="15" t="s">
        <v>363</v>
      </c>
      <c r="H426" s="15" t="s">
        <v>364</v>
      </c>
      <c r="I426" s="15" t="s">
        <v>108</v>
      </c>
      <c r="J426" s="15" t="s">
        <v>108</v>
      </c>
      <c r="K426" s="15" t="s">
        <v>108</v>
      </c>
      <c r="L426" s="15" t="s">
        <v>176</v>
      </c>
      <c r="M426" s="15" t="s">
        <v>151</v>
      </c>
      <c r="N426" s="15" t="s">
        <v>160</v>
      </c>
      <c r="O426" s="15" t="s">
        <v>177</v>
      </c>
      <c r="P426" s="15" t="s">
        <v>176</v>
      </c>
    </row>
    <row r="427" spans="1:16" ht="52.5" customHeight="1">
      <c r="A427" s="76" t="s">
        <v>72</v>
      </c>
      <c r="B427" s="76"/>
      <c r="C427" s="76"/>
      <c r="D427" s="9">
        <v>200</v>
      </c>
      <c r="E427" s="9">
        <v>0.2</v>
      </c>
      <c r="F427" s="9">
        <v>0</v>
      </c>
      <c r="G427" s="9">
        <v>15</v>
      </c>
      <c r="H427" s="9">
        <v>61</v>
      </c>
      <c r="I427" s="9">
        <v>0</v>
      </c>
      <c r="J427" s="9">
        <v>0</v>
      </c>
      <c r="K427" s="9">
        <v>0</v>
      </c>
      <c r="L427" s="9">
        <v>0</v>
      </c>
      <c r="M427" s="9">
        <v>0.2</v>
      </c>
      <c r="N427" s="9">
        <v>0</v>
      </c>
      <c r="O427" s="9">
        <v>0</v>
      </c>
      <c r="P427" s="9">
        <v>0</v>
      </c>
    </row>
    <row r="428" spans="1:16" ht="24" customHeight="1">
      <c r="A428" s="24" t="s">
        <v>365</v>
      </c>
      <c r="B428" s="3">
        <v>0.4</v>
      </c>
      <c r="C428" s="3">
        <v>0.4</v>
      </c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1:16" ht="20.25" customHeight="1">
      <c r="A429" s="24" t="s">
        <v>24</v>
      </c>
      <c r="B429" s="3">
        <v>15</v>
      </c>
      <c r="C429" s="3">
        <v>15</v>
      </c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1:16" ht="20.25" customHeight="1">
      <c r="A430" s="39" t="s">
        <v>430</v>
      </c>
      <c r="B430" s="3">
        <v>100</v>
      </c>
      <c r="C430" s="3">
        <v>100</v>
      </c>
      <c r="D430" s="9">
        <v>2.3</v>
      </c>
      <c r="E430" s="9">
        <v>3.2</v>
      </c>
      <c r="F430" s="9">
        <v>7</v>
      </c>
      <c r="G430" s="9">
        <v>69</v>
      </c>
      <c r="H430" s="9"/>
      <c r="I430" s="9"/>
      <c r="J430" s="9"/>
      <c r="K430" s="9"/>
      <c r="L430" s="9"/>
      <c r="M430" s="9"/>
      <c r="N430" s="9"/>
      <c r="O430" s="9"/>
      <c r="P430" s="9"/>
    </row>
    <row r="431" spans="1:16" ht="20.25" customHeight="1">
      <c r="A431" s="3" t="s">
        <v>42</v>
      </c>
      <c r="B431" s="3"/>
      <c r="C431" s="3"/>
      <c r="D431" s="9">
        <v>200</v>
      </c>
      <c r="E431" s="9">
        <v>1</v>
      </c>
      <c r="F431" s="9">
        <v>0.3</v>
      </c>
      <c r="G431" s="9">
        <v>19</v>
      </c>
      <c r="H431" s="9">
        <v>94</v>
      </c>
      <c r="I431" s="9"/>
      <c r="J431" s="9"/>
      <c r="K431" s="9"/>
      <c r="L431" s="9"/>
      <c r="M431" s="9"/>
      <c r="N431" s="9"/>
      <c r="O431" s="9"/>
      <c r="P431" s="9"/>
    </row>
    <row r="432" spans="1:16" ht="20.25" customHeight="1">
      <c r="A432" s="60" t="s">
        <v>73</v>
      </c>
      <c r="B432" s="46"/>
      <c r="C432" s="46"/>
      <c r="D432" s="47"/>
      <c r="E432" s="8">
        <f aca="true" t="shared" si="17" ref="E432:P432">E433+E437+E453+E456+E457+E458+E459</f>
        <v>13.9</v>
      </c>
      <c r="F432" s="8">
        <f t="shared" si="17"/>
        <v>9.620000000000003</v>
      </c>
      <c r="G432" s="8">
        <f t="shared" si="17"/>
        <v>106.00000000000001</v>
      </c>
      <c r="H432" s="8">
        <f t="shared" si="17"/>
        <v>565</v>
      </c>
      <c r="I432" s="8">
        <f t="shared" si="17"/>
        <v>29.009999999999998</v>
      </c>
      <c r="J432" s="8">
        <f t="shared" si="17"/>
        <v>0.34</v>
      </c>
      <c r="K432" s="8">
        <f t="shared" si="17"/>
        <v>12.8</v>
      </c>
      <c r="L432" s="8">
        <f t="shared" si="17"/>
        <v>4.39</v>
      </c>
      <c r="M432" s="8">
        <f t="shared" si="17"/>
        <v>165.25000000000003</v>
      </c>
      <c r="N432" s="8">
        <f t="shared" si="17"/>
        <v>264.46000000000004</v>
      </c>
      <c r="O432" s="8">
        <f t="shared" si="17"/>
        <v>81.68</v>
      </c>
      <c r="P432" s="8">
        <f t="shared" si="17"/>
        <v>3.6</v>
      </c>
    </row>
    <row r="433" spans="1:16" ht="63.75" customHeight="1">
      <c r="A433" s="45" t="s">
        <v>366</v>
      </c>
      <c r="B433" s="46"/>
      <c r="C433" s="47"/>
      <c r="D433" s="9">
        <v>80</v>
      </c>
      <c r="E433" s="9">
        <v>0.7</v>
      </c>
      <c r="F433" s="9">
        <v>5</v>
      </c>
      <c r="G433" s="9">
        <v>2.2</v>
      </c>
      <c r="H433" s="9">
        <v>56</v>
      </c>
      <c r="I433" s="9">
        <v>8.8</v>
      </c>
      <c r="J433" s="9">
        <v>0</v>
      </c>
      <c r="K433" s="9">
        <v>0</v>
      </c>
      <c r="L433" s="9">
        <v>2.3</v>
      </c>
      <c r="M433" s="9">
        <v>20.3</v>
      </c>
      <c r="N433" s="9">
        <v>37</v>
      </c>
      <c r="O433" s="9">
        <v>12.4</v>
      </c>
      <c r="P433" s="9">
        <v>0.5</v>
      </c>
    </row>
    <row r="434" spans="1:16" ht="31.5">
      <c r="A434" s="2" t="s">
        <v>32</v>
      </c>
      <c r="B434" s="2">
        <v>77</v>
      </c>
      <c r="C434" s="2">
        <v>75</v>
      </c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31.5">
      <c r="A435" s="2" t="s">
        <v>33</v>
      </c>
      <c r="B435" s="2">
        <v>78.75</v>
      </c>
      <c r="C435" s="2">
        <v>75</v>
      </c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47.25">
      <c r="A436" s="2" t="s">
        <v>34</v>
      </c>
      <c r="B436" s="2">
        <v>5</v>
      </c>
      <c r="C436" s="2">
        <v>5</v>
      </c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32.25" customHeight="1">
      <c r="A437" s="45" t="s">
        <v>431</v>
      </c>
      <c r="B437" s="46"/>
      <c r="C437" s="47"/>
      <c r="D437" s="9" t="s">
        <v>20</v>
      </c>
      <c r="E437" s="9">
        <v>1.8</v>
      </c>
      <c r="F437" s="9">
        <v>2.72</v>
      </c>
      <c r="G437" s="9">
        <v>8.4</v>
      </c>
      <c r="H437" s="9">
        <v>65</v>
      </c>
      <c r="I437" s="9">
        <v>2.9</v>
      </c>
      <c r="J437" s="9">
        <v>0</v>
      </c>
      <c r="K437" s="9">
        <v>12.3</v>
      </c>
      <c r="L437" s="9">
        <v>0.2</v>
      </c>
      <c r="M437" s="9">
        <v>8.4</v>
      </c>
      <c r="N437" s="9">
        <v>31</v>
      </c>
      <c r="O437" s="9">
        <v>10.5</v>
      </c>
      <c r="P437" s="9">
        <v>0.4</v>
      </c>
    </row>
    <row r="438" spans="1:16" ht="31.5">
      <c r="A438" s="2" t="s">
        <v>51</v>
      </c>
      <c r="B438" s="2">
        <v>22</v>
      </c>
      <c r="C438" s="2">
        <v>16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63">
      <c r="A439" s="2" t="s">
        <v>52</v>
      </c>
      <c r="B439" s="2">
        <v>16</v>
      </c>
      <c r="C439" s="2">
        <v>16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31.5">
      <c r="A440" s="2" t="s">
        <v>53</v>
      </c>
      <c r="B440" s="2">
        <v>19</v>
      </c>
      <c r="C440" s="2">
        <v>16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31.5">
      <c r="A441" s="2" t="s">
        <v>37</v>
      </c>
      <c r="B441" s="2">
        <v>13</v>
      </c>
      <c r="C441" s="2">
        <v>10.4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5.75">
      <c r="A442" s="2" t="s">
        <v>56</v>
      </c>
      <c r="B442" s="2">
        <v>14</v>
      </c>
      <c r="C442" s="2">
        <v>10.4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47.25">
      <c r="A443" s="2" t="s">
        <v>367</v>
      </c>
      <c r="B443" s="2">
        <v>2.4</v>
      </c>
      <c r="C443" s="2">
        <v>2.4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5.75">
      <c r="A444" s="2" t="s">
        <v>38</v>
      </c>
      <c r="B444" s="2">
        <v>10</v>
      </c>
      <c r="C444" s="2">
        <v>8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5.75">
      <c r="A445" s="2" t="s">
        <v>25</v>
      </c>
      <c r="B445" s="2">
        <v>4</v>
      </c>
      <c r="C445" s="2">
        <v>4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5.75">
      <c r="A446" s="2" t="s">
        <v>24</v>
      </c>
      <c r="B446" s="2">
        <v>0.8</v>
      </c>
      <c r="C446" s="2">
        <v>0.8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5.75">
      <c r="A447" s="2" t="s">
        <v>39</v>
      </c>
      <c r="B447" s="2">
        <v>5</v>
      </c>
      <c r="C447" s="2">
        <v>5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37.5" customHeight="1">
      <c r="A448" s="45" t="s">
        <v>432</v>
      </c>
      <c r="B448" s="46"/>
      <c r="C448" s="47"/>
      <c r="D448" s="9" t="s">
        <v>433</v>
      </c>
      <c r="E448" s="9">
        <v>3.6</v>
      </c>
      <c r="F448" s="9">
        <v>3.7</v>
      </c>
      <c r="G448" s="9">
        <v>36.2</v>
      </c>
      <c r="H448" s="9">
        <v>193</v>
      </c>
      <c r="I448" s="9">
        <v>2.9</v>
      </c>
      <c r="J448" s="9">
        <v>0</v>
      </c>
      <c r="K448" s="9">
        <v>12.3</v>
      </c>
      <c r="L448" s="9">
        <v>0.2</v>
      </c>
      <c r="M448" s="9">
        <v>8.4</v>
      </c>
      <c r="N448" s="9">
        <v>31</v>
      </c>
      <c r="O448" s="9">
        <v>10.5</v>
      </c>
      <c r="P448" s="9">
        <v>0.4</v>
      </c>
    </row>
    <row r="449" spans="1:16" ht="20.25" customHeight="1">
      <c r="A449" s="11" t="s">
        <v>434</v>
      </c>
      <c r="B449" s="11">
        <v>53</v>
      </c>
      <c r="C449" s="11">
        <v>53</v>
      </c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1:16" ht="22.5" customHeight="1">
      <c r="A450" s="11" t="s">
        <v>25</v>
      </c>
      <c r="B450" s="11">
        <v>5</v>
      </c>
      <c r="C450" s="11">
        <v>5</v>
      </c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1:16" ht="20.25" customHeight="1">
      <c r="A451" s="11" t="s">
        <v>435</v>
      </c>
      <c r="B451" s="11">
        <v>18</v>
      </c>
      <c r="C451" s="11">
        <v>15</v>
      </c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1:16" ht="22.5" customHeight="1">
      <c r="A452" s="11" t="s">
        <v>436</v>
      </c>
      <c r="B452" s="44">
        <v>15.3</v>
      </c>
      <c r="C452" s="11">
        <v>15</v>
      </c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1:16" ht="70.5" customHeight="1">
      <c r="A453" s="45" t="s">
        <v>77</v>
      </c>
      <c r="B453" s="46"/>
      <c r="C453" s="47"/>
      <c r="D453" s="9">
        <v>200</v>
      </c>
      <c r="E453" s="9">
        <v>0.3</v>
      </c>
      <c r="F453" s="9">
        <v>0</v>
      </c>
      <c r="G453" s="9">
        <v>29.3</v>
      </c>
      <c r="H453" s="9">
        <v>112</v>
      </c>
      <c r="I453" s="9">
        <v>0</v>
      </c>
      <c r="J453" s="9">
        <v>0</v>
      </c>
      <c r="K453" s="9">
        <v>0</v>
      </c>
      <c r="L453" s="9">
        <v>0</v>
      </c>
      <c r="M453" s="9">
        <v>0.6</v>
      </c>
      <c r="N453" s="9">
        <v>0</v>
      </c>
      <c r="O453" s="9">
        <v>0</v>
      </c>
      <c r="P453" s="9">
        <v>0.1</v>
      </c>
    </row>
    <row r="454" spans="1:16" ht="20.25" customHeight="1">
      <c r="A454" s="11" t="s">
        <v>78</v>
      </c>
      <c r="B454" s="11">
        <v>20.4</v>
      </c>
      <c r="C454" s="11">
        <v>20</v>
      </c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21" customHeight="1">
      <c r="A455" s="11" t="s">
        <v>24</v>
      </c>
      <c r="B455" s="11">
        <v>15</v>
      </c>
      <c r="C455" s="11">
        <v>15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82.5" customHeight="1">
      <c r="A456" s="45" t="s">
        <v>79</v>
      </c>
      <c r="B456" s="46"/>
      <c r="C456" s="47"/>
      <c r="D456" s="9">
        <v>150</v>
      </c>
      <c r="E456" s="9">
        <v>1.6</v>
      </c>
      <c r="F456" s="9">
        <v>0.3</v>
      </c>
      <c r="G456" s="9">
        <v>14</v>
      </c>
      <c r="H456" s="9">
        <v>65</v>
      </c>
      <c r="I456" s="9">
        <v>17.31</v>
      </c>
      <c r="J456" s="9">
        <v>0.07</v>
      </c>
      <c r="K456" s="9">
        <v>0</v>
      </c>
      <c r="L456" s="9">
        <v>0.35</v>
      </c>
      <c r="M456" s="9">
        <v>103.85</v>
      </c>
      <c r="N456" s="9">
        <v>63.46</v>
      </c>
      <c r="O456" s="9">
        <v>23.08</v>
      </c>
      <c r="P456" s="9">
        <v>0.58</v>
      </c>
    </row>
    <row r="457" spans="1:16" ht="48" customHeight="1">
      <c r="A457" s="57" t="s">
        <v>263</v>
      </c>
      <c r="B457" s="58"/>
      <c r="C457" s="59"/>
      <c r="D457" s="19">
        <v>30</v>
      </c>
      <c r="E457" s="19">
        <v>3.9</v>
      </c>
      <c r="F457" s="19">
        <v>0.8</v>
      </c>
      <c r="G457" s="19">
        <v>19.7</v>
      </c>
      <c r="H457" s="19">
        <v>105</v>
      </c>
      <c r="I457" s="19">
        <v>0</v>
      </c>
      <c r="J457" s="19">
        <v>0.1</v>
      </c>
      <c r="K457" s="19">
        <v>0.5</v>
      </c>
      <c r="L457" s="19">
        <v>0.5</v>
      </c>
      <c r="M457" s="19">
        <v>10.3</v>
      </c>
      <c r="N457" s="19">
        <v>46</v>
      </c>
      <c r="O457" s="19">
        <v>13.8</v>
      </c>
      <c r="P457" s="19">
        <v>1.1</v>
      </c>
    </row>
    <row r="458" spans="1:16" ht="51.75" customHeight="1">
      <c r="A458" s="57" t="s">
        <v>264</v>
      </c>
      <c r="B458" s="58"/>
      <c r="C458" s="59"/>
      <c r="D458" s="19">
        <v>40</v>
      </c>
      <c r="E458" s="19">
        <v>3</v>
      </c>
      <c r="F458" s="19">
        <v>0.3</v>
      </c>
      <c r="G458" s="19">
        <v>19</v>
      </c>
      <c r="H458" s="19">
        <v>94</v>
      </c>
      <c r="I458" s="19">
        <v>0</v>
      </c>
      <c r="J458" s="19">
        <v>0.1</v>
      </c>
      <c r="K458" s="19">
        <v>0</v>
      </c>
      <c r="L458" s="19">
        <v>0.4</v>
      </c>
      <c r="M458" s="19">
        <v>7.8</v>
      </c>
      <c r="N458" s="19">
        <v>25</v>
      </c>
      <c r="O458" s="19">
        <v>5.5</v>
      </c>
      <c r="P458" s="19">
        <v>0.4</v>
      </c>
    </row>
    <row r="459" spans="1:16" ht="15.75">
      <c r="A459" s="45" t="s">
        <v>368</v>
      </c>
      <c r="B459" s="46"/>
      <c r="C459" s="47"/>
      <c r="D459" s="8">
        <v>40</v>
      </c>
      <c r="E459" s="8">
        <v>2.6</v>
      </c>
      <c r="F459" s="8">
        <v>0.5</v>
      </c>
      <c r="G459" s="8">
        <v>13.4</v>
      </c>
      <c r="H459" s="8">
        <v>68</v>
      </c>
      <c r="I459" s="8">
        <v>0</v>
      </c>
      <c r="J459" s="8">
        <v>0.07</v>
      </c>
      <c r="K459" s="8">
        <v>0</v>
      </c>
      <c r="L459" s="8">
        <v>0.64</v>
      </c>
      <c r="M459" s="8">
        <v>14</v>
      </c>
      <c r="N459" s="8">
        <v>62</v>
      </c>
      <c r="O459" s="8">
        <v>16.4</v>
      </c>
      <c r="P459" s="8">
        <v>0.52</v>
      </c>
    </row>
    <row r="460" spans="1:16" ht="15.75">
      <c r="A460" s="11" t="s">
        <v>369</v>
      </c>
      <c r="B460" s="11">
        <v>15</v>
      </c>
      <c r="C460" s="11">
        <v>15</v>
      </c>
      <c r="D460" s="2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1:16" ht="15.75">
      <c r="A461" s="11" t="s">
        <v>25</v>
      </c>
      <c r="B461" s="11">
        <v>5</v>
      </c>
      <c r="C461" s="11">
        <v>5</v>
      </c>
      <c r="D461" s="2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1:16" ht="15.75">
      <c r="A462" s="31" t="s">
        <v>370</v>
      </c>
      <c r="B462" s="13">
        <v>30</v>
      </c>
      <c r="C462" s="13">
        <v>30</v>
      </c>
      <c r="D462" s="2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1:16" ht="25.5" customHeight="1">
      <c r="A463" s="58" t="s">
        <v>43</v>
      </c>
      <c r="B463" s="58"/>
      <c r="C463" s="59"/>
      <c r="D463" s="13"/>
      <c r="E463" s="37">
        <f aca="true" t="shared" si="18" ref="E463:P463">E432+E413</f>
        <v>31</v>
      </c>
      <c r="F463" s="37">
        <f t="shared" si="18"/>
        <v>27.020000000000003</v>
      </c>
      <c r="G463" s="37">
        <f t="shared" si="18"/>
        <v>174.8</v>
      </c>
      <c r="H463" s="37">
        <f t="shared" si="18"/>
        <v>1044</v>
      </c>
      <c r="I463" s="37">
        <f t="shared" si="18"/>
        <v>29.709999999999997</v>
      </c>
      <c r="J463" s="37">
        <f t="shared" si="18"/>
        <v>0.54</v>
      </c>
      <c r="K463" s="37">
        <f t="shared" si="18"/>
        <v>129.4</v>
      </c>
      <c r="L463" s="37">
        <f t="shared" si="18"/>
        <v>5.39</v>
      </c>
      <c r="M463" s="37">
        <f t="shared" si="18"/>
        <v>355.95000000000005</v>
      </c>
      <c r="N463" s="37">
        <f t="shared" si="18"/>
        <v>579.46</v>
      </c>
      <c r="O463" s="37">
        <f t="shared" si="18"/>
        <v>185.08</v>
      </c>
      <c r="P463" s="37">
        <f t="shared" si="18"/>
        <v>7.699999999999999</v>
      </c>
    </row>
    <row r="464" spans="1:16" ht="23.25" customHeight="1">
      <c r="A464" s="60" t="s">
        <v>218</v>
      </c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7"/>
    </row>
    <row r="465" spans="1:16" ht="15.75">
      <c r="A465" s="51" t="s">
        <v>1</v>
      </c>
      <c r="B465" s="51" t="s">
        <v>2</v>
      </c>
      <c r="C465" s="51" t="s">
        <v>3</v>
      </c>
      <c r="D465" s="61" t="s">
        <v>4</v>
      </c>
      <c r="E465" s="62"/>
      <c r="F465" s="62"/>
      <c r="G465" s="62"/>
      <c r="H465" s="63"/>
      <c r="I465" s="61" t="s">
        <v>15</v>
      </c>
      <c r="J465" s="62"/>
      <c r="K465" s="62"/>
      <c r="L465" s="63"/>
      <c r="M465" s="61" t="s">
        <v>14</v>
      </c>
      <c r="N465" s="62"/>
      <c r="O465" s="62"/>
      <c r="P465" s="63"/>
    </row>
    <row r="466" spans="1:16" ht="47.25">
      <c r="A466" s="52"/>
      <c r="B466" s="52"/>
      <c r="C466" s="52"/>
      <c r="D466" s="3" t="s">
        <v>5</v>
      </c>
      <c r="E466" s="3" t="s">
        <v>6</v>
      </c>
      <c r="F466" s="3" t="s">
        <v>7</v>
      </c>
      <c r="G466" s="3" t="s">
        <v>8</v>
      </c>
      <c r="H466" s="3" t="s">
        <v>9</v>
      </c>
      <c r="I466" s="3" t="s">
        <v>10</v>
      </c>
      <c r="J466" s="3" t="s">
        <v>11</v>
      </c>
      <c r="K466" s="3" t="s">
        <v>12</v>
      </c>
      <c r="L466" s="3" t="s">
        <v>13</v>
      </c>
      <c r="M466" s="3" t="s">
        <v>16</v>
      </c>
      <c r="N466" s="3" t="s">
        <v>17</v>
      </c>
      <c r="O466" s="3" t="s">
        <v>18</v>
      </c>
      <c r="P466" s="3" t="s">
        <v>19</v>
      </c>
    </row>
    <row r="467" spans="1:16" ht="24.75" customHeight="1">
      <c r="A467" s="45" t="s">
        <v>410</v>
      </c>
      <c r="B467" s="46"/>
      <c r="C467" s="46"/>
      <c r="D467" s="47"/>
      <c r="E467" s="6">
        <f aca="true" t="shared" si="19" ref="E467:P467">E468+E479+E483</f>
        <v>14.299999999999999</v>
      </c>
      <c r="F467" s="6">
        <f t="shared" si="19"/>
        <v>18.599999999999998</v>
      </c>
      <c r="G467" s="6">
        <f t="shared" si="19"/>
        <v>60.400000000000006</v>
      </c>
      <c r="H467" s="6">
        <f t="shared" si="19"/>
        <v>464</v>
      </c>
      <c r="I467" s="6">
        <f t="shared" si="19"/>
        <v>0.38</v>
      </c>
      <c r="J467" s="6">
        <f t="shared" si="19"/>
        <v>1.13</v>
      </c>
      <c r="K467" s="6">
        <f t="shared" si="19"/>
        <v>47.1</v>
      </c>
      <c r="L467" s="6">
        <f t="shared" si="19"/>
        <v>3.67</v>
      </c>
      <c r="M467" s="6">
        <f t="shared" si="19"/>
        <v>196.02999999999997</v>
      </c>
      <c r="N467" s="6">
        <f t="shared" si="19"/>
        <v>267.33</v>
      </c>
      <c r="O467" s="6">
        <f t="shared" si="19"/>
        <v>69.42</v>
      </c>
      <c r="P467" s="6">
        <f t="shared" si="19"/>
        <v>2.6300000000000003</v>
      </c>
    </row>
    <row r="468" spans="1:16" ht="48.75" customHeight="1">
      <c r="A468" s="45" t="s">
        <v>371</v>
      </c>
      <c r="B468" s="46"/>
      <c r="C468" s="47"/>
      <c r="D468" s="9" t="s">
        <v>20</v>
      </c>
      <c r="E468" s="9">
        <v>6.8</v>
      </c>
      <c r="F468" s="9">
        <v>9</v>
      </c>
      <c r="G468" s="9">
        <v>35.6</v>
      </c>
      <c r="H468" s="9">
        <v>251</v>
      </c>
      <c r="I468" s="9">
        <v>0.08</v>
      </c>
      <c r="J468" s="9">
        <v>0.13</v>
      </c>
      <c r="K468" s="9">
        <v>0</v>
      </c>
      <c r="L468" s="9">
        <v>3.07</v>
      </c>
      <c r="M468" s="9">
        <v>22.33</v>
      </c>
      <c r="N468" s="9">
        <v>101.33</v>
      </c>
      <c r="O468" s="9">
        <v>46.42</v>
      </c>
      <c r="P468" s="9">
        <v>1.53</v>
      </c>
    </row>
    <row r="469" spans="1:16" ht="15.75">
      <c r="A469" s="2" t="s">
        <v>372</v>
      </c>
      <c r="B469" s="2">
        <v>40</v>
      </c>
      <c r="C469" s="2">
        <v>40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5.75">
      <c r="A470" s="2" t="s">
        <v>21</v>
      </c>
      <c r="B470" s="2">
        <v>68</v>
      </c>
      <c r="C470" s="2">
        <v>68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5.75">
      <c r="A471" s="2" t="s">
        <v>22</v>
      </c>
      <c r="B471" s="2">
        <v>100</v>
      </c>
      <c r="C471" s="2">
        <v>100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47.25">
      <c r="A472" s="2" t="s">
        <v>61</v>
      </c>
      <c r="B472" s="2">
        <v>46</v>
      </c>
      <c r="C472" s="2">
        <v>46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5.75">
      <c r="A473" s="2" t="s">
        <v>62</v>
      </c>
      <c r="B473" s="2">
        <v>12</v>
      </c>
      <c r="C473" s="2">
        <v>12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63">
      <c r="A474" s="2" t="s">
        <v>63</v>
      </c>
      <c r="B474" s="2">
        <v>54</v>
      </c>
      <c r="C474" s="2">
        <v>54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31.5">
      <c r="A475" s="2" t="s">
        <v>64</v>
      </c>
      <c r="B475" s="2">
        <v>88</v>
      </c>
      <c r="C475" s="2">
        <v>88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.75">
      <c r="A476" s="5" t="s">
        <v>23</v>
      </c>
      <c r="B476" s="32">
        <v>1</v>
      </c>
      <c r="C476" s="17">
        <v>1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.75">
      <c r="A477" s="2" t="s">
        <v>24</v>
      </c>
      <c r="B477" s="2">
        <v>4</v>
      </c>
      <c r="C477" s="2">
        <v>4</v>
      </c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.75">
      <c r="A478" s="2" t="s">
        <v>25</v>
      </c>
      <c r="B478" s="2">
        <v>5</v>
      </c>
      <c r="C478" s="2">
        <v>5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36" customHeight="1">
      <c r="A479" s="48" t="s">
        <v>437</v>
      </c>
      <c r="B479" s="49"/>
      <c r="C479" s="50"/>
      <c r="D479" s="15" t="s">
        <v>346</v>
      </c>
      <c r="E479" s="15" t="s">
        <v>376</v>
      </c>
      <c r="F479" s="15" t="s">
        <v>208</v>
      </c>
      <c r="G479" s="15" t="s">
        <v>438</v>
      </c>
      <c r="H479" s="15" t="s">
        <v>399</v>
      </c>
      <c r="I479" s="15" t="s">
        <v>108</v>
      </c>
      <c r="J479" s="15" t="s">
        <v>373</v>
      </c>
      <c r="K479" s="15" t="s">
        <v>306</v>
      </c>
      <c r="L479" s="15" t="s">
        <v>145</v>
      </c>
      <c r="M479" s="15" t="s">
        <v>307</v>
      </c>
      <c r="N479" s="15" t="s">
        <v>244</v>
      </c>
      <c r="O479" s="15" t="s">
        <v>308</v>
      </c>
      <c r="P479" s="15" t="s">
        <v>132</v>
      </c>
    </row>
    <row r="480" spans="1:16" ht="15.75">
      <c r="A480" s="12" t="s">
        <v>27</v>
      </c>
      <c r="B480" s="12" t="s">
        <v>340</v>
      </c>
      <c r="C480" s="12" t="s">
        <v>340</v>
      </c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1:16" ht="15.75">
      <c r="A481" s="12" t="s">
        <v>48</v>
      </c>
      <c r="B481" s="12" t="s">
        <v>374</v>
      </c>
      <c r="C481" s="12" t="s">
        <v>101</v>
      </c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1:16" ht="15.75">
      <c r="A482" s="26" t="s">
        <v>25</v>
      </c>
      <c r="B482" s="27" t="s">
        <v>89</v>
      </c>
      <c r="C482" s="20" t="s">
        <v>89</v>
      </c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1:16" ht="31.5" customHeight="1">
      <c r="A483" s="48" t="s">
        <v>66</v>
      </c>
      <c r="B483" s="49"/>
      <c r="C483" s="50"/>
      <c r="D483" s="6" t="s">
        <v>102</v>
      </c>
      <c r="E483" s="6" t="s">
        <v>173</v>
      </c>
      <c r="F483" s="6" t="s">
        <v>173</v>
      </c>
      <c r="G483" s="6" t="s">
        <v>129</v>
      </c>
      <c r="H483" s="6" t="s">
        <v>201</v>
      </c>
      <c r="I483" s="6" t="s">
        <v>104</v>
      </c>
      <c r="J483" s="6" t="s">
        <v>108</v>
      </c>
      <c r="K483" s="6" t="s">
        <v>87</v>
      </c>
      <c r="L483" s="6" t="s">
        <v>108</v>
      </c>
      <c r="M483" s="6" t="s">
        <v>375</v>
      </c>
      <c r="N483" s="6" t="s">
        <v>123</v>
      </c>
      <c r="O483" s="6" t="s">
        <v>376</v>
      </c>
      <c r="P483" s="6" t="s">
        <v>136</v>
      </c>
    </row>
    <row r="484" spans="1:16" ht="15.75">
      <c r="A484" s="12" t="s">
        <v>219</v>
      </c>
      <c r="B484" s="12" t="s">
        <v>176</v>
      </c>
      <c r="C484" s="12" t="s">
        <v>176</v>
      </c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1:16" ht="15.75">
      <c r="A485" s="12" t="s">
        <v>22</v>
      </c>
      <c r="B485" s="12" t="s">
        <v>155</v>
      </c>
      <c r="C485" s="12" t="s">
        <v>155</v>
      </c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1:16" ht="47.25">
      <c r="A486" s="12" t="s">
        <v>61</v>
      </c>
      <c r="B486" s="12" t="s">
        <v>190</v>
      </c>
      <c r="C486" s="12" t="s">
        <v>190</v>
      </c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1:16" ht="15.75">
      <c r="A487" s="12" t="s">
        <v>62</v>
      </c>
      <c r="B487" s="12" t="s">
        <v>87</v>
      </c>
      <c r="C487" s="12" t="s">
        <v>87</v>
      </c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1:16" ht="63">
      <c r="A488" s="12" t="s">
        <v>63</v>
      </c>
      <c r="B488" s="12" t="s">
        <v>144</v>
      </c>
      <c r="C488" s="12" t="s">
        <v>144</v>
      </c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1:16" ht="31.5">
      <c r="A489" s="12" t="s">
        <v>64</v>
      </c>
      <c r="B489" s="12" t="s">
        <v>377</v>
      </c>
      <c r="C489" s="12" t="s">
        <v>377</v>
      </c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1:16" ht="15.75">
      <c r="A490" s="12" t="s">
        <v>42</v>
      </c>
      <c r="B490" s="12"/>
      <c r="C490" s="12"/>
      <c r="D490" s="12" t="s">
        <v>102</v>
      </c>
      <c r="E490" s="12" t="s">
        <v>439</v>
      </c>
      <c r="F490" s="12" t="s">
        <v>104</v>
      </c>
      <c r="G490" s="12" t="s">
        <v>440</v>
      </c>
      <c r="H490" s="12" t="s">
        <v>364</v>
      </c>
      <c r="I490" s="12"/>
      <c r="J490" s="12"/>
      <c r="K490" s="12"/>
      <c r="L490" s="12"/>
      <c r="M490" s="12"/>
      <c r="N490" s="12"/>
      <c r="O490" s="12"/>
      <c r="P490" s="12"/>
    </row>
    <row r="491" spans="1:16" ht="36.75" customHeight="1">
      <c r="A491" s="56" t="s">
        <v>73</v>
      </c>
      <c r="B491" s="49"/>
      <c r="C491" s="49"/>
      <c r="D491" s="50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6" ht="25.5" customHeight="1">
      <c r="A492" s="48" t="s">
        <v>441</v>
      </c>
      <c r="B492" s="49"/>
      <c r="C492" s="50"/>
      <c r="D492" s="28" t="s">
        <v>445</v>
      </c>
      <c r="E492" s="28" t="s">
        <v>446</v>
      </c>
      <c r="F492" s="28" t="s">
        <v>447</v>
      </c>
      <c r="G492" s="28" t="s">
        <v>448</v>
      </c>
      <c r="H492" s="28" t="s">
        <v>165</v>
      </c>
      <c r="I492" s="28"/>
      <c r="J492" s="28"/>
      <c r="K492" s="28"/>
      <c r="L492" s="28"/>
      <c r="M492" s="28"/>
      <c r="N492" s="28"/>
      <c r="O492" s="28"/>
      <c r="P492" s="28"/>
    </row>
    <row r="493" spans="1:16" ht="15.75">
      <c r="A493" s="12" t="s">
        <v>326</v>
      </c>
      <c r="B493" s="12" t="s">
        <v>180</v>
      </c>
      <c r="C493" s="12" t="s">
        <v>346</v>
      </c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1:16" ht="15.75">
      <c r="A494" s="12" t="s">
        <v>378</v>
      </c>
      <c r="B494" s="12" t="s">
        <v>150</v>
      </c>
      <c r="C494" s="12" t="s">
        <v>89</v>
      </c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1:16" ht="15.75">
      <c r="A495" s="12" t="s">
        <v>442</v>
      </c>
      <c r="B495" s="12" t="s">
        <v>94</v>
      </c>
      <c r="C495" s="12" t="s">
        <v>94</v>
      </c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1:16" ht="15.75">
      <c r="A496" s="12" t="s">
        <v>443</v>
      </c>
      <c r="B496" s="12" t="s">
        <v>325</v>
      </c>
      <c r="C496" s="12" t="s">
        <v>444</v>
      </c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1:16" ht="31.5">
      <c r="A497" s="12" t="s">
        <v>379</v>
      </c>
      <c r="B497" s="12" t="s">
        <v>86</v>
      </c>
      <c r="C497" s="12" t="s">
        <v>95</v>
      </c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1:16" ht="31.5">
      <c r="A498" s="12" t="s">
        <v>68</v>
      </c>
      <c r="B498" s="12" t="s">
        <v>89</v>
      </c>
      <c r="C498" s="12" t="s">
        <v>89</v>
      </c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1:16" ht="40.5" customHeight="1">
      <c r="A499" s="45" t="s">
        <v>449</v>
      </c>
      <c r="B499" s="46"/>
      <c r="C499" s="47"/>
      <c r="D499" s="9">
        <v>200</v>
      </c>
      <c r="E499" s="9">
        <v>0.3</v>
      </c>
      <c r="F499" s="9">
        <v>0</v>
      </c>
      <c r="G499" s="9">
        <v>29.3</v>
      </c>
      <c r="H499" s="9">
        <v>112</v>
      </c>
      <c r="I499" s="9">
        <v>0</v>
      </c>
      <c r="J499" s="9">
        <v>0</v>
      </c>
      <c r="K499" s="9">
        <v>0</v>
      </c>
      <c r="L499" s="9">
        <v>0</v>
      </c>
      <c r="M499" s="9">
        <v>0.6</v>
      </c>
      <c r="N499" s="9">
        <v>0</v>
      </c>
      <c r="O499" s="9">
        <v>0</v>
      </c>
      <c r="P499" s="9">
        <v>0</v>
      </c>
    </row>
    <row r="500" spans="1:16" ht="15.75">
      <c r="A500" s="2" t="s">
        <v>450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.75">
      <c r="A501" s="2" t="s">
        <v>24</v>
      </c>
      <c r="B501" s="2">
        <v>15</v>
      </c>
      <c r="C501" s="2">
        <v>15</v>
      </c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72.75" customHeight="1">
      <c r="A502" s="45" t="s">
        <v>79</v>
      </c>
      <c r="B502" s="46"/>
      <c r="C502" s="47"/>
      <c r="D502" s="9">
        <v>150</v>
      </c>
      <c r="E502" s="9">
        <v>1.6</v>
      </c>
      <c r="F502" s="9">
        <v>0.3</v>
      </c>
      <c r="G502" s="9">
        <v>14</v>
      </c>
      <c r="H502" s="9">
        <v>65</v>
      </c>
      <c r="I502" s="9">
        <v>17.31</v>
      </c>
      <c r="J502" s="9">
        <v>0.07</v>
      </c>
      <c r="K502" s="9">
        <v>0</v>
      </c>
      <c r="L502" s="9">
        <v>0.35</v>
      </c>
      <c r="M502" s="9">
        <v>103.85</v>
      </c>
      <c r="N502" s="9">
        <v>63.46</v>
      </c>
      <c r="O502" s="9">
        <v>23.08</v>
      </c>
      <c r="P502" s="9">
        <v>0.58</v>
      </c>
    </row>
    <row r="503" spans="1:16" ht="44.25" customHeight="1">
      <c r="A503" s="57" t="s">
        <v>263</v>
      </c>
      <c r="B503" s="58"/>
      <c r="C503" s="59"/>
      <c r="D503" s="19">
        <v>30</v>
      </c>
      <c r="E503" s="19">
        <v>3.9</v>
      </c>
      <c r="F503" s="19">
        <v>0.8</v>
      </c>
      <c r="G503" s="19">
        <v>19.7</v>
      </c>
      <c r="H503" s="19">
        <v>105</v>
      </c>
      <c r="I503" s="19">
        <v>0</v>
      </c>
      <c r="J503" s="19">
        <v>0.1</v>
      </c>
      <c r="K503" s="19">
        <v>0.5</v>
      </c>
      <c r="L503" s="19">
        <v>0.5</v>
      </c>
      <c r="M503" s="19">
        <v>10.3</v>
      </c>
      <c r="N503" s="19">
        <v>46</v>
      </c>
      <c r="O503" s="19">
        <v>13.8</v>
      </c>
      <c r="P503" s="19">
        <v>1.1</v>
      </c>
    </row>
    <row r="504" spans="1:16" ht="44.25" customHeight="1">
      <c r="A504" s="57" t="s">
        <v>264</v>
      </c>
      <c r="B504" s="58"/>
      <c r="C504" s="59"/>
      <c r="D504" s="19">
        <v>40</v>
      </c>
      <c r="E504" s="19">
        <v>3</v>
      </c>
      <c r="F504" s="19">
        <v>0.3</v>
      </c>
      <c r="G504" s="19">
        <v>19</v>
      </c>
      <c r="H504" s="19">
        <v>94</v>
      </c>
      <c r="I504" s="19">
        <v>0</v>
      </c>
      <c r="J504" s="19">
        <v>0.1</v>
      </c>
      <c r="K504" s="19">
        <v>0</v>
      </c>
      <c r="L504" s="19">
        <v>0.4</v>
      </c>
      <c r="M504" s="19">
        <v>7.8</v>
      </c>
      <c r="N504" s="19">
        <v>25</v>
      </c>
      <c r="O504" s="19">
        <v>5.5</v>
      </c>
      <c r="P504" s="19">
        <v>0.4</v>
      </c>
    </row>
    <row r="505" spans="1:16" ht="15.75" customHeight="1">
      <c r="A505" s="48" t="s">
        <v>251</v>
      </c>
      <c r="B505" s="49"/>
      <c r="C505" s="50"/>
      <c r="D505" s="15" t="s">
        <v>65</v>
      </c>
      <c r="E505" s="15" t="s">
        <v>177</v>
      </c>
      <c r="F505" s="15" t="s">
        <v>208</v>
      </c>
      <c r="G505" s="15" t="s">
        <v>86</v>
      </c>
      <c r="H505" s="15" t="s">
        <v>224</v>
      </c>
      <c r="I505" s="15" t="s">
        <v>108</v>
      </c>
      <c r="J505" s="15" t="s">
        <v>125</v>
      </c>
      <c r="K505" s="15" t="s">
        <v>145</v>
      </c>
      <c r="L505" s="15" t="s">
        <v>104</v>
      </c>
      <c r="M505" s="15" t="s">
        <v>225</v>
      </c>
      <c r="N505" s="15" t="s">
        <v>226</v>
      </c>
      <c r="O505" s="15" t="s">
        <v>188</v>
      </c>
      <c r="P505" s="15" t="s">
        <v>227</v>
      </c>
    </row>
    <row r="506" spans="1:16" ht="15.75">
      <c r="A506" s="12" t="s">
        <v>27</v>
      </c>
      <c r="B506" s="12" t="s">
        <v>130</v>
      </c>
      <c r="C506" s="12" t="s">
        <v>130</v>
      </c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1:16" ht="15.75">
      <c r="A507" s="12" t="s">
        <v>25</v>
      </c>
      <c r="B507" s="12" t="s">
        <v>89</v>
      </c>
      <c r="C507" s="12" t="s">
        <v>89</v>
      </c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1:16" ht="15.75">
      <c r="A508" s="26" t="s">
        <v>48</v>
      </c>
      <c r="B508" s="27" t="s">
        <v>188</v>
      </c>
      <c r="C508" s="20" t="s">
        <v>86</v>
      </c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1:16" ht="15.75">
      <c r="A509" s="57" t="s">
        <v>43</v>
      </c>
      <c r="B509" s="58"/>
      <c r="C509" s="59"/>
      <c r="D509" s="2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5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</row>
    <row r="511" spans="1:16" ht="15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</row>
    <row r="512" spans="1:16" ht="15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</row>
    <row r="513" spans="1:16" ht="15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</row>
    <row r="514" spans="1:16" ht="15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</row>
    <row r="515" spans="1:16" ht="15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</row>
    <row r="516" spans="1:16" ht="15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</row>
    <row r="517" spans="1:16" ht="15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</row>
    <row r="518" spans="1:16" ht="15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</row>
    <row r="519" spans="1:16" ht="15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</row>
    <row r="520" spans="1:16" ht="15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</row>
    <row r="521" spans="1:16" ht="15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</row>
    <row r="522" spans="1:16" ht="15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</row>
    <row r="523" spans="1:16" ht="15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</row>
    <row r="524" spans="1:16" ht="15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</row>
    <row r="525" spans="1:16" ht="15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</row>
    <row r="526" spans="1:16" ht="15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</row>
    <row r="527" spans="1:16" ht="15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</row>
    <row r="528" spans="1:16" ht="15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</row>
    <row r="529" spans="1:16" ht="15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</row>
    <row r="530" spans="1:16" ht="15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</row>
    <row r="531" spans="1:16" ht="15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</row>
    <row r="532" spans="1:16" ht="15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</row>
    <row r="533" spans="1:16" ht="15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</row>
    <row r="534" spans="1:16" ht="15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</row>
    <row r="535" spans="1:16" ht="15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</row>
    <row r="536" spans="1:16" ht="15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</row>
    <row r="537" spans="1:16" ht="15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</row>
    <row r="538" spans="1:16" ht="15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</row>
    <row r="539" spans="1:16" ht="15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</row>
    <row r="540" spans="1:16" ht="15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</row>
    <row r="541" spans="1:16" ht="15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</row>
    <row r="542" spans="1:16" ht="15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</row>
    <row r="543" spans="1:16" ht="15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</row>
  </sheetData>
  <sheetProtection/>
  <mergeCells count="202">
    <mergeCell ref="A1:P1"/>
    <mergeCell ref="A127:C127"/>
    <mergeCell ref="A157:C157"/>
    <mergeCell ref="A58:D58"/>
    <mergeCell ref="A59:C59"/>
    <mergeCell ref="A69:C69"/>
    <mergeCell ref="A115:D115"/>
    <mergeCell ref="A116:C116"/>
    <mergeCell ref="A504:C504"/>
    <mergeCell ref="A505:C505"/>
    <mergeCell ref="A499:C499"/>
    <mergeCell ref="A502:C502"/>
    <mergeCell ref="A503:C503"/>
    <mergeCell ref="A509:C509"/>
    <mergeCell ref="A492:C492"/>
    <mergeCell ref="A467:D467"/>
    <mergeCell ref="A468:C468"/>
    <mergeCell ref="A479:C479"/>
    <mergeCell ref="A483:C483"/>
    <mergeCell ref="A464:P464"/>
    <mergeCell ref="D465:H465"/>
    <mergeCell ref="I465:L465"/>
    <mergeCell ref="M465:P465"/>
    <mergeCell ref="A179:C179"/>
    <mergeCell ref="A171:C171"/>
    <mergeCell ref="A491:D491"/>
    <mergeCell ref="A361:C361"/>
    <mergeCell ref="A433:C433"/>
    <mergeCell ref="A437:C437"/>
    <mergeCell ref="A453:C453"/>
    <mergeCell ref="A456:C456"/>
    <mergeCell ref="A465:A466"/>
    <mergeCell ref="B465:B466"/>
    <mergeCell ref="C465:C466"/>
    <mergeCell ref="A463:C463"/>
    <mergeCell ref="A413:D413"/>
    <mergeCell ref="A414:C414"/>
    <mergeCell ref="A425:C425"/>
    <mergeCell ref="A426:C426"/>
    <mergeCell ref="A432:D432"/>
    <mergeCell ref="A427:C427"/>
    <mergeCell ref="A457:C457"/>
    <mergeCell ref="A458:C458"/>
    <mergeCell ref="A459:C459"/>
    <mergeCell ref="A409:D409"/>
    <mergeCell ref="A410:P410"/>
    <mergeCell ref="A411:A412"/>
    <mergeCell ref="B411:B412"/>
    <mergeCell ref="C411:C412"/>
    <mergeCell ref="D411:H411"/>
    <mergeCell ref="I411:L411"/>
    <mergeCell ref="M411:P411"/>
    <mergeCell ref="A404:C404"/>
    <mergeCell ref="A405:C405"/>
    <mergeCell ref="A406:C406"/>
    <mergeCell ref="A393:C393"/>
    <mergeCell ref="A402:C402"/>
    <mergeCell ref="A403:C403"/>
    <mergeCell ref="A392:D392"/>
    <mergeCell ref="A364:P364"/>
    <mergeCell ref="A365:A366"/>
    <mergeCell ref="B365:B366"/>
    <mergeCell ref="C365:C366"/>
    <mergeCell ref="D365:H365"/>
    <mergeCell ref="I365:L365"/>
    <mergeCell ref="M365:P365"/>
    <mergeCell ref="A229:C229"/>
    <mergeCell ref="A213:D213"/>
    <mergeCell ref="A214:P214"/>
    <mergeCell ref="A215:A216"/>
    <mergeCell ref="B215:B216"/>
    <mergeCell ref="C215:C216"/>
    <mergeCell ref="D215:H215"/>
    <mergeCell ref="I215:L215"/>
    <mergeCell ref="M215:P215"/>
    <mergeCell ref="A183:D183"/>
    <mergeCell ref="A184:C184"/>
    <mergeCell ref="B159:B160"/>
    <mergeCell ref="C159:C160"/>
    <mergeCell ref="D159:H159"/>
    <mergeCell ref="A161:D161"/>
    <mergeCell ref="A162:C162"/>
    <mergeCell ref="A158:P158"/>
    <mergeCell ref="A152:C152"/>
    <mergeCell ref="A153:C153"/>
    <mergeCell ref="A154:C154"/>
    <mergeCell ref="A155:C155"/>
    <mergeCell ref="A132:D132"/>
    <mergeCell ref="A133:C133"/>
    <mergeCell ref="A139:C139"/>
    <mergeCell ref="A156:C156"/>
    <mergeCell ref="A126:C126"/>
    <mergeCell ref="A128:C128"/>
    <mergeCell ref="A110:C110"/>
    <mergeCell ref="A112:P112"/>
    <mergeCell ref="A113:A114"/>
    <mergeCell ref="B113:B114"/>
    <mergeCell ref="C113:C114"/>
    <mergeCell ref="D113:H113"/>
    <mergeCell ref="I113:L113"/>
    <mergeCell ref="M113:P113"/>
    <mergeCell ref="A82:C82"/>
    <mergeCell ref="A103:C103"/>
    <mergeCell ref="A105:C105"/>
    <mergeCell ref="A108:C108"/>
    <mergeCell ref="A109:C109"/>
    <mergeCell ref="A111:D111"/>
    <mergeCell ref="A55:P55"/>
    <mergeCell ref="A56:A57"/>
    <mergeCell ref="B56:B57"/>
    <mergeCell ref="C56:C57"/>
    <mergeCell ref="D56:H56"/>
    <mergeCell ref="I56:L56"/>
    <mergeCell ref="M56:P56"/>
    <mergeCell ref="A2:P2"/>
    <mergeCell ref="D3:H3"/>
    <mergeCell ref="I3:L3"/>
    <mergeCell ref="M3:P3"/>
    <mergeCell ref="A3:A4"/>
    <mergeCell ref="B3:B4"/>
    <mergeCell ref="C3:C4"/>
    <mergeCell ref="A77:C77"/>
    <mergeCell ref="A81:D81"/>
    <mergeCell ref="A54:C54"/>
    <mergeCell ref="A5:D5"/>
    <mergeCell ref="A28:D28"/>
    <mergeCell ref="A40:C40"/>
    <mergeCell ref="A47:C47"/>
    <mergeCell ref="A51:C51"/>
    <mergeCell ref="A52:C52"/>
    <mergeCell ref="A50:C50"/>
    <mergeCell ref="A29:C29"/>
    <mergeCell ref="A32:C32"/>
    <mergeCell ref="A6:C6"/>
    <mergeCell ref="A20:C20"/>
    <mergeCell ref="A24:C24"/>
    <mergeCell ref="A53:C53"/>
    <mergeCell ref="I159:L159"/>
    <mergeCell ref="M159:P159"/>
    <mergeCell ref="A159:A160"/>
    <mergeCell ref="A234:C234"/>
    <mergeCell ref="A198:C198"/>
    <mergeCell ref="A188:C188"/>
    <mergeCell ref="A233:D233"/>
    <mergeCell ref="A217:D217"/>
    <mergeCell ref="A218:C218"/>
    <mergeCell ref="A212:C212"/>
    <mergeCell ref="A210:C210"/>
    <mergeCell ref="A211:C211"/>
    <mergeCell ref="I261:L261"/>
    <mergeCell ref="M261:P261"/>
    <mergeCell ref="A245:C245"/>
    <mergeCell ref="A251:C251"/>
    <mergeCell ref="A252:C252"/>
    <mergeCell ref="A257:C257"/>
    <mergeCell ref="A258:C258"/>
    <mergeCell ref="A285:C285"/>
    <mergeCell ref="A260:P260"/>
    <mergeCell ref="A261:A262"/>
    <mergeCell ref="B261:B262"/>
    <mergeCell ref="C261:C262"/>
    <mergeCell ref="A228:C228"/>
    <mergeCell ref="A288:C288"/>
    <mergeCell ref="A291:C291"/>
    <mergeCell ref="A300:C300"/>
    <mergeCell ref="A309:C309"/>
    <mergeCell ref="A312:C312"/>
    <mergeCell ref="A259:D259"/>
    <mergeCell ref="A263:D263"/>
    <mergeCell ref="A264:C264"/>
    <mergeCell ref="A278:C278"/>
    <mergeCell ref="A281:C281"/>
    <mergeCell ref="A314:C314"/>
    <mergeCell ref="A315:C315"/>
    <mergeCell ref="A318:D318"/>
    <mergeCell ref="A319:P319"/>
    <mergeCell ref="A320:A321"/>
    <mergeCell ref="D261:H261"/>
    <mergeCell ref="C320:C321"/>
    <mergeCell ref="D320:H320"/>
    <mergeCell ref="I320:L320"/>
    <mergeCell ref="M320:P320"/>
    <mergeCell ref="A287:C287"/>
    <mergeCell ref="A356:C356"/>
    <mergeCell ref="A360:C360"/>
    <mergeCell ref="A339:D339"/>
    <mergeCell ref="A340:C340"/>
    <mergeCell ref="A343:C343"/>
    <mergeCell ref="A313:C313"/>
    <mergeCell ref="A322:D322"/>
    <mergeCell ref="A323:C323"/>
    <mergeCell ref="A334:C334"/>
    <mergeCell ref="A448:C448"/>
    <mergeCell ref="A346:C346"/>
    <mergeCell ref="B320:B321"/>
    <mergeCell ref="A362:C362"/>
    <mergeCell ref="A363:D363"/>
    <mergeCell ref="A353:C353"/>
    <mergeCell ref="A338:C338"/>
    <mergeCell ref="A367:D367"/>
    <mergeCell ref="A368:C368"/>
    <mergeCell ref="A383:C383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2021-11-21T10:20:19Z</dcterms:modified>
  <cp:category/>
  <cp:version/>
  <cp:contentType/>
  <cp:contentStatus/>
</cp:coreProperties>
</file>